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METAL" sheetId="1" r:id="rId1"/>
  </sheets>
  <definedNames/>
  <calcPr fullCalcOnLoad="1"/>
</workbook>
</file>

<file path=xl/sharedStrings.xml><?xml version="1.0" encoding="utf-8"?>
<sst xmlns="http://schemas.openxmlformats.org/spreadsheetml/2006/main" count="156" uniqueCount="105">
  <si>
    <t>Salarios Minimos Industria Metalúrgica</t>
  </si>
  <si>
    <t>1) APRENDICES</t>
  </si>
  <si>
    <t>Salario vigente</t>
  </si>
  <si>
    <t>Aumento al</t>
  </si>
  <si>
    <t>Ajuste salarial</t>
  </si>
  <si>
    <t>al 30/06/2004</t>
  </si>
  <si>
    <t>31/10/2004</t>
  </si>
  <si>
    <t>1/11/2004</t>
  </si>
  <si>
    <t>31/12/2004</t>
  </si>
  <si>
    <t>1/01/2005</t>
  </si>
  <si>
    <t>1/07/2005</t>
  </si>
  <si>
    <t>1/01/2006</t>
  </si>
  <si>
    <t>1/07/2006</t>
  </si>
  <si>
    <t>1/01/2007</t>
  </si>
  <si>
    <t>1,67%</t>
  </si>
  <si>
    <t>5.50%</t>
  </si>
  <si>
    <t>REDONDEO</t>
  </si>
  <si>
    <t>$/HORA</t>
  </si>
  <si>
    <t>CATEGORIA I</t>
  </si>
  <si>
    <t>Salario inicial</t>
  </si>
  <si>
    <t>Salario a los 6 meses</t>
  </si>
  <si>
    <t xml:space="preserve">    12</t>
  </si>
  <si>
    <t xml:space="preserve">    18</t>
  </si>
  <si>
    <t xml:space="preserve">    24</t>
  </si>
  <si>
    <t xml:space="preserve">    30</t>
  </si>
  <si>
    <t xml:space="preserve">    36</t>
  </si>
  <si>
    <t xml:space="preserve">    42</t>
  </si>
  <si>
    <t xml:space="preserve"> </t>
  </si>
  <si>
    <t>CATEGORIA  II</t>
  </si>
  <si>
    <t>CATEGORIA III</t>
  </si>
  <si>
    <t>CATEGORIA IV</t>
  </si>
  <si>
    <t>2)   OPERARIOS :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</si>
  <si>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</si>
  <si>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</si>
  <si>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</si>
  <si>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</si>
  <si>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</si>
  <si>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</si>
  <si>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</si>
  <si>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</si>
  <si>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</si>
  <si>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</si>
  <si>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</si>
  <si>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</si>
  <si>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</si>
  <si>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</si>
  <si>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</si>
  <si>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</si>
  <si>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Salario vigente al</t>
  </si>
  <si>
    <t>3) PERSONAL ADMINISTRATIVO</t>
  </si>
  <si>
    <t>$ MES</t>
  </si>
  <si>
    <t>$MES</t>
  </si>
  <si>
    <t>$</t>
  </si>
  <si>
    <t>Cadete hasta....18 años</t>
  </si>
  <si>
    <t>Cadete mayor 18 años</t>
  </si>
  <si>
    <t>Ordenanzas mayor 18 años</t>
  </si>
  <si>
    <t>Aspirante aux. h.18 años</t>
  </si>
  <si>
    <t>Asp. aux. mayor 18</t>
  </si>
  <si>
    <t>Aux. de tercera mayor 18</t>
  </si>
  <si>
    <t>Aux. de 2a.</t>
  </si>
  <si>
    <t>Aux. de 1a.</t>
  </si>
  <si>
    <t>Cajero aux. ( c. chica)</t>
  </si>
  <si>
    <t>Cajero Gral</t>
  </si>
  <si>
    <t>Aspirante a dib. mecanico</t>
  </si>
  <si>
    <t>Dibuj. mecánico 3a. Cat.</t>
  </si>
  <si>
    <t>Dibuj. mecánico 2a. Cat.</t>
  </si>
  <si>
    <t>Dibuj. mecánico 1a. Cat.</t>
  </si>
  <si>
    <t>Aspirante a dib. letras y afic</t>
  </si>
  <si>
    <t>Dibujante 2a. letras y afiches</t>
  </si>
  <si>
    <t>Dibujante 1a. letras y afiches</t>
  </si>
  <si>
    <t>Ayud. quim. indust. 1er. año</t>
  </si>
  <si>
    <t>Ayud. quim. indust. 2do. año</t>
  </si>
  <si>
    <t>Ayud. quim. indust. 3er. año</t>
  </si>
  <si>
    <t>Cronometrista de 2a.</t>
  </si>
  <si>
    <t>Cronometrista de 1a.</t>
  </si>
  <si>
    <t>Proyectista</t>
  </si>
  <si>
    <t>Proyectista de matrices</t>
  </si>
  <si>
    <t>Ayudante tecn. de Ing.</t>
  </si>
  <si>
    <t>Vendedor interno 2a. cat.</t>
  </si>
  <si>
    <t>Vendedor interno 1a. cat.</t>
  </si>
  <si>
    <t>Gestor de as. admin.</t>
  </si>
  <si>
    <t>Gestor tramit. aduaneros</t>
  </si>
  <si>
    <t>vendedor externo</t>
  </si>
  <si>
    <t>Viajante</t>
  </si>
  <si>
    <t>Cobrador</t>
  </si>
  <si>
    <t>Apuntador</t>
  </si>
  <si>
    <t>Inspector de servicios</t>
  </si>
  <si>
    <t>Inspector de armado</t>
  </si>
  <si>
    <t>Traductor de hasta 2 idiomas</t>
  </si>
  <si>
    <t>Enfermero/a titular</t>
  </si>
  <si>
    <t>NOrmalizador</t>
  </si>
  <si>
    <t>Tenedor de libros</t>
  </si>
  <si>
    <t>Tenedor de libros medio día</t>
  </si>
  <si>
    <t>Diseñador artístico</t>
  </si>
  <si>
    <t>Telefonista</t>
  </si>
  <si>
    <t>Secretario dactilógrafo</t>
  </si>
  <si>
    <t>Instrumentista</t>
  </si>
  <si>
    <t>Operador de máq. convencional</t>
  </si>
  <si>
    <t>Equipos de sistematización</t>
  </si>
  <si>
    <t>a) Operador de 3a.</t>
  </si>
  <si>
    <t>b) Operador de 2a.</t>
  </si>
  <si>
    <t>c) Operador de 1a.</t>
  </si>
  <si>
    <t>d) Programador</t>
  </si>
  <si>
    <t>e) Perfor. y Verificador B</t>
  </si>
  <si>
    <t>f) Perforador y verif. 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</si>
</sst>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.00"/>
    <numFmt numFmtId="166" formatCode="#,##0.00;\-#,##0.00"/>
    <numFmt numFmtId="167" formatCode="#,##0.0000_);\(#,##0.0000\)"/>
    <numFmt numFmtId="168" formatCode="_-* #,##0.00_-;_-* #,##0.00\-;_-* \-??_-;_-@_-"/>
    <numFmt numFmtId="169" formatCode="_-* #,##0_-;_-* #,##0\-;_-* \-_-;_-@_-"/>
    <numFmt numFmtId="170" formatCode="0.0000"/>
    <numFmt numFmtId="171" formatCode="d\-m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0" fontId="1" fillId="0" borderId="0" xfId="19" applyNumberFormat="1" applyFont="1" applyFill="1" applyBorder="1" applyAlignment="1" applyProtection="1">
      <alignment horizontal="center"/>
      <protection/>
    </xf>
    <xf numFmtId="10" fontId="2" fillId="0" borderId="0" xfId="19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1" fillId="0" borderId="0" xfId="0" applyFont="1" applyAlignment="1">
      <alignment horizontal="right"/>
    </xf>
    <xf numFmtId="168" fontId="1" fillId="0" borderId="0" xfId="15" applyFont="1" applyFill="1" applyBorder="1" applyAlignment="1" applyProtection="1">
      <alignment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16" applyNumberFormat="1" applyFont="1" applyFill="1" applyBorder="1" applyAlignment="1" applyProtection="1">
      <alignment/>
      <protection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41"/>
  <sheetViews>
    <sheetView showGridLines="0" tabSelected="1" workbookViewId="0" topLeftCell="A1">
      <selection activeCell="T109" sqref="T109"/>
    </sheetView>
  </sheetViews>
  <sheetFormatPr defaultColWidth="11.00390625" defaultRowHeight="12.75"/>
  <cols>
    <col min="1" max="2" width="9.625" style="1" customWidth="1"/>
    <col min="3" max="3" width="6.625" style="1" customWidth="1"/>
    <col min="4" max="7" width="0" style="1" hidden="1" customWidth="1"/>
    <col min="8" max="8" width="0" style="2" hidden="1" customWidth="1"/>
    <col min="9" max="13" width="0" style="1" hidden="1" customWidth="1"/>
    <col min="14" max="14" width="9.625" style="1" customWidth="1"/>
    <col min="15" max="15" width="9.625" style="3" customWidth="1"/>
    <col min="16" max="16" width="9.375" style="1" customWidth="1"/>
    <col min="17" max="17" width="9.625" style="4" customWidth="1"/>
    <col min="18" max="255" width="9.625" style="1" customWidth="1"/>
    <col min="256" max="16384" width="9.625" style="0" customWidth="1"/>
  </cols>
  <sheetData>
    <row r="2" ht="12.75">
      <c r="A2" s="5"/>
    </row>
    <row r="3" ht="12.75">
      <c r="A3" s="6" t="s">
        <v>0</v>
      </c>
    </row>
    <row r="5" ht="12.75">
      <c r="A5" s="5"/>
    </row>
    <row r="6" spans="1:17" ht="12.75">
      <c r="A6" s="6" t="s">
        <v>1</v>
      </c>
      <c r="C6" s="7"/>
      <c r="D6" s="2" t="s">
        <v>2</v>
      </c>
      <c r="E6" s="2" t="s">
        <v>2</v>
      </c>
      <c r="F6" s="8" t="s">
        <v>3</v>
      </c>
      <c r="G6" s="2" t="s">
        <v>2</v>
      </c>
      <c r="H6" s="9" t="s">
        <v>4</v>
      </c>
      <c r="J6" s="9" t="s">
        <v>4</v>
      </c>
      <c r="L6" s="9" t="s">
        <v>4</v>
      </c>
      <c r="N6" s="9" t="s">
        <v>4</v>
      </c>
      <c r="Q6" s="10" t="s">
        <v>4</v>
      </c>
    </row>
    <row r="7" spans="4:17" ht="12.75">
      <c r="D7" s="2" t="s">
        <v>5</v>
      </c>
      <c r="E7" s="2" t="s">
        <v>6</v>
      </c>
      <c r="F7" s="8" t="s">
        <v>7</v>
      </c>
      <c r="G7" s="2" t="s">
        <v>8</v>
      </c>
      <c r="H7" s="8" t="s">
        <v>9</v>
      </c>
      <c r="J7" s="8" t="s">
        <v>10</v>
      </c>
      <c r="L7" s="8" t="s">
        <v>11</v>
      </c>
      <c r="N7" s="8" t="s">
        <v>12</v>
      </c>
      <c r="Q7" s="11" t="s">
        <v>13</v>
      </c>
    </row>
    <row r="8" spans="5:17" ht="12.75">
      <c r="E8" s="12">
        <v>0.0469</v>
      </c>
      <c r="F8" s="13">
        <v>0.025</v>
      </c>
      <c r="G8" s="12"/>
      <c r="H8" s="8" t="s">
        <v>14</v>
      </c>
      <c r="J8" s="8" t="s">
        <v>15</v>
      </c>
      <c r="L8" s="13">
        <v>0.0477</v>
      </c>
      <c r="N8" s="13">
        <v>0.054400000000000004</v>
      </c>
      <c r="O8" s="14" t="s">
        <v>16</v>
      </c>
      <c r="Q8" s="13">
        <v>0.052199999999999996</v>
      </c>
    </row>
    <row r="9" spans="4:17" ht="12.75">
      <c r="D9" s="15" t="s">
        <v>17</v>
      </c>
      <c r="E9" s="15" t="s">
        <v>17</v>
      </c>
      <c r="F9" s="16" t="s">
        <v>17</v>
      </c>
      <c r="G9" s="15" t="s">
        <v>17</v>
      </c>
      <c r="H9" s="16" t="s">
        <v>17</v>
      </c>
      <c r="J9" s="16" t="s">
        <v>17</v>
      </c>
      <c r="L9" s="16" t="s">
        <v>17</v>
      </c>
      <c r="N9" s="16" t="s">
        <v>17</v>
      </c>
      <c r="O9" s="17" t="s">
        <v>17</v>
      </c>
      <c r="Q9" s="18" t="s">
        <v>17</v>
      </c>
    </row>
    <row r="10" spans="1:10" ht="12.75">
      <c r="A10" s="6" t="s">
        <v>18</v>
      </c>
      <c r="D10" s="15"/>
      <c r="H10" s="19"/>
      <c r="J10" s="19"/>
    </row>
    <row r="11" spans="1:17" ht="12.75">
      <c r="A11" s="5" t="s">
        <v>19</v>
      </c>
      <c r="D11" s="20">
        <v>14.87</v>
      </c>
      <c r="E11" s="20">
        <f aca="true" t="shared" si="0" ref="E11:E18">+D11*($E$8+1)</f>
        <v>15.567402999999999</v>
      </c>
      <c r="F11" s="21">
        <f aca="true" t="shared" si="1" ref="F11:F18">+E11*1.025</f>
        <v>15.956588074999997</v>
      </c>
      <c r="G11" s="21">
        <v>15.96</v>
      </c>
      <c r="H11" s="22">
        <f aca="true" t="shared" si="2" ref="H11:H18">+G11*1.0167</f>
        <v>16.226532</v>
      </c>
      <c r="J11" s="23">
        <f aca="true" t="shared" si="3" ref="J11:J18">+H11*1.055</f>
        <v>17.118991259999998</v>
      </c>
      <c r="L11" s="3">
        <f aca="true" t="shared" si="4" ref="L11:L18">+J11*(1+$L$8)</f>
        <v>17.935567143102</v>
      </c>
      <c r="N11" s="24">
        <f aca="true" t="shared" si="5" ref="N11:N18">+L11*(1+$N$8)</f>
        <v>18.911261995686747</v>
      </c>
      <c r="O11" s="3">
        <f aca="true" t="shared" si="6" ref="O11:O18">+N11</f>
        <v>18.911261995686747</v>
      </c>
      <c r="Q11" s="4">
        <f aca="true" t="shared" si="7" ref="Q11:Q18">+O11*(1+$Q$8)</f>
        <v>19.898429871861595</v>
      </c>
    </row>
    <row r="12" spans="1:17" ht="12.75">
      <c r="A12" s="5" t="s">
        <v>20</v>
      </c>
      <c r="D12" s="20">
        <v>15.38</v>
      </c>
      <c r="E12" s="20">
        <f t="shared" si="0"/>
        <v>16.101322</v>
      </c>
      <c r="F12" s="21">
        <f t="shared" si="1"/>
        <v>16.50385505</v>
      </c>
      <c r="G12" s="21">
        <v>16.5</v>
      </c>
      <c r="H12" s="22">
        <f t="shared" si="2"/>
        <v>16.77555</v>
      </c>
      <c r="J12" s="23">
        <f t="shared" si="3"/>
        <v>17.698205249999997</v>
      </c>
      <c r="L12" s="3">
        <f t="shared" si="4"/>
        <v>18.542409640425</v>
      </c>
      <c r="N12" s="24">
        <f t="shared" si="5"/>
        <v>19.55111672486412</v>
      </c>
      <c r="O12" s="3">
        <f t="shared" si="6"/>
        <v>19.55111672486412</v>
      </c>
      <c r="Q12" s="4">
        <f t="shared" si="7"/>
        <v>20.571685017902027</v>
      </c>
    </row>
    <row r="13" spans="2:17" ht="12.75">
      <c r="B13" s="5" t="s">
        <v>21</v>
      </c>
      <c r="D13" s="20">
        <v>16.43</v>
      </c>
      <c r="E13" s="20">
        <f t="shared" si="0"/>
        <v>17.200567</v>
      </c>
      <c r="F13" s="21">
        <f t="shared" si="1"/>
        <v>17.630581175</v>
      </c>
      <c r="G13" s="21">
        <v>17.63</v>
      </c>
      <c r="H13" s="22">
        <f t="shared" si="2"/>
        <v>17.924421</v>
      </c>
      <c r="J13" s="23">
        <f t="shared" si="3"/>
        <v>18.910264154999997</v>
      </c>
      <c r="L13" s="3">
        <f t="shared" si="4"/>
        <v>19.812283755193498</v>
      </c>
      <c r="N13" s="24">
        <f t="shared" si="5"/>
        <v>20.890071991476024</v>
      </c>
      <c r="O13" s="3">
        <f t="shared" si="6"/>
        <v>20.890071991476024</v>
      </c>
      <c r="Q13" s="4">
        <f t="shared" si="7"/>
        <v>21.98053374943107</v>
      </c>
    </row>
    <row r="14" spans="2:17" ht="12.75">
      <c r="B14" s="5" t="s">
        <v>22</v>
      </c>
      <c r="D14" s="20">
        <v>17.01</v>
      </c>
      <c r="E14" s="20">
        <f t="shared" si="0"/>
        <v>17.807769</v>
      </c>
      <c r="F14" s="21">
        <f t="shared" si="1"/>
        <v>18.252963225</v>
      </c>
      <c r="G14" s="21">
        <v>18.25</v>
      </c>
      <c r="H14" s="22">
        <f t="shared" si="2"/>
        <v>18.554775</v>
      </c>
      <c r="J14" s="23">
        <f t="shared" si="3"/>
        <v>19.575287624999998</v>
      </c>
      <c r="L14" s="3">
        <f t="shared" si="4"/>
        <v>20.5090288447125</v>
      </c>
      <c r="N14" s="24">
        <f t="shared" si="5"/>
        <v>21.62472001386486</v>
      </c>
      <c r="O14" s="3">
        <f t="shared" si="6"/>
        <v>21.62472001386486</v>
      </c>
      <c r="Q14" s="4">
        <f t="shared" si="7"/>
        <v>22.753530398588605</v>
      </c>
    </row>
    <row r="15" spans="2:17" ht="12.75">
      <c r="B15" s="5" t="s">
        <v>23</v>
      </c>
      <c r="D15" s="20">
        <v>17.68</v>
      </c>
      <c r="E15" s="20">
        <f t="shared" si="0"/>
        <v>18.509192</v>
      </c>
      <c r="F15" s="21">
        <f t="shared" si="1"/>
        <v>18.971921799999997</v>
      </c>
      <c r="G15" s="21">
        <v>18.97</v>
      </c>
      <c r="H15" s="22">
        <f t="shared" si="2"/>
        <v>19.286799</v>
      </c>
      <c r="J15" s="23">
        <f t="shared" si="3"/>
        <v>20.347572944999996</v>
      </c>
      <c r="L15" s="3">
        <f t="shared" si="4"/>
        <v>21.3181521744765</v>
      </c>
      <c r="N15" s="24">
        <f t="shared" si="5"/>
        <v>22.47785965276802</v>
      </c>
      <c r="O15" s="3">
        <f t="shared" si="6"/>
        <v>22.47785965276802</v>
      </c>
      <c r="Q15" s="4">
        <f t="shared" si="7"/>
        <v>23.651203926642513</v>
      </c>
    </row>
    <row r="16" spans="2:17" ht="12.75">
      <c r="B16" s="5" t="s">
        <v>24</v>
      </c>
      <c r="D16" s="20">
        <v>18.85</v>
      </c>
      <c r="E16" s="20">
        <f t="shared" si="0"/>
        <v>19.734065</v>
      </c>
      <c r="F16" s="21">
        <f t="shared" si="1"/>
        <v>20.227416625</v>
      </c>
      <c r="G16" s="21">
        <v>20.23</v>
      </c>
      <c r="H16" s="22">
        <f t="shared" si="2"/>
        <v>20.567840999999998</v>
      </c>
      <c r="J16" s="23">
        <f t="shared" si="3"/>
        <v>21.699072254999997</v>
      </c>
      <c r="L16" s="3">
        <f t="shared" si="4"/>
        <v>22.7341180015635</v>
      </c>
      <c r="N16" s="24">
        <f t="shared" si="5"/>
        <v>23.970854020848552</v>
      </c>
      <c r="O16" s="3">
        <f t="shared" si="6"/>
        <v>23.970854020848552</v>
      </c>
      <c r="Q16" s="4">
        <f t="shared" si="7"/>
        <v>25.22213260073685</v>
      </c>
    </row>
    <row r="17" spans="2:17" ht="12.75">
      <c r="B17" s="5" t="s">
        <v>25</v>
      </c>
      <c r="D17" s="20">
        <v>20.41</v>
      </c>
      <c r="E17" s="20">
        <f t="shared" si="0"/>
        <v>21.367229</v>
      </c>
      <c r="F17" s="21">
        <f t="shared" si="1"/>
        <v>21.901409724999997</v>
      </c>
      <c r="G17" s="21">
        <v>21.9</v>
      </c>
      <c r="H17" s="22">
        <f t="shared" si="2"/>
        <v>22.265729999999998</v>
      </c>
      <c r="J17" s="23">
        <f t="shared" si="3"/>
        <v>23.490345149999996</v>
      </c>
      <c r="L17" s="3">
        <f t="shared" si="4"/>
        <v>24.610834613654998</v>
      </c>
      <c r="N17" s="24">
        <f t="shared" si="5"/>
        <v>25.94966401663783</v>
      </c>
      <c r="O17" s="3">
        <f t="shared" si="6"/>
        <v>25.94966401663783</v>
      </c>
      <c r="Q17" s="4">
        <f t="shared" si="7"/>
        <v>27.304236478306326</v>
      </c>
    </row>
    <row r="18" spans="2:17" ht="12.75">
      <c r="B18" s="5" t="s">
        <v>26</v>
      </c>
      <c r="D18" s="20">
        <v>21.78</v>
      </c>
      <c r="E18" s="20">
        <f t="shared" si="0"/>
        <v>22.801482</v>
      </c>
      <c r="F18" s="21">
        <f t="shared" si="1"/>
        <v>23.371519049999996</v>
      </c>
      <c r="G18" s="21">
        <v>23.37</v>
      </c>
      <c r="H18" s="22">
        <f t="shared" si="2"/>
        <v>23.760279</v>
      </c>
      <c r="J18" s="23">
        <f t="shared" si="3"/>
        <v>25.067094344999997</v>
      </c>
      <c r="L18" s="3">
        <f t="shared" si="4"/>
        <v>26.2627947452565</v>
      </c>
      <c r="N18" s="24">
        <f t="shared" si="5"/>
        <v>27.691490779398453</v>
      </c>
      <c r="O18" s="3">
        <f t="shared" si="6"/>
        <v>27.691490779398453</v>
      </c>
      <c r="Q18" s="4">
        <f t="shared" si="7"/>
        <v>29.136986598083052</v>
      </c>
    </row>
    <row r="19" spans="4:14" ht="12.75">
      <c r="D19" s="20"/>
      <c r="E19" s="20"/>
      <c r="G19" s="21" t="s">
        <v>27</v>
      </c>
      <c r="H19" s="19"/>
      <c r="J19" s="23"/>
      <c r="N19" s="24"/>
    </row>
    <row r="20" spans="1:14" ht="12.75">
      <c r="A20" s="6" t="s">
        <v>28</v>
      </c>
      <c r="D20" s="20"/>
      <c r="E20" s="20"/>
      <c r="G20" s="21" t="s">
        <v>27</v>
      </c>
      <c r="H20" s="19"/>
      <c r="J20" s="23"/>
      <c r="N20" s="24"/>
    </row>
    <row r="21" spans="1:17" ht="12.75">
      <c r="A21" s="5" t="s">
        <v>19</v>
      </c>
      <c r="D21" s="20">
        <v>15.38</v>
      </c>
      <c r="E21" s="20">
        <f aca="true" t="shared" si="8" ref="E21:E27">+D21*($E$8+1)</f>
        <v>16.101322</v>
      </c>
      <c r="F21" s="21">
        <f aca="true" t="shared" si="9" ref="F21:F27">+E21*1.025</f>
        <v>16.50385505</v>
      </c>
      <c r="G21" s="21">
        <v>16.5</v>
      </c>
      <c r="H21" s="22">
        <f aca="true" t="shared" si="10" ref="H21:H27">+G21*1.0167</f>
        <v>16.77555</v>
      </c>
      <c r="J21" s="23">
        <f aca="true" t="shared" si="11" ref="J21:J27">+H21*1.055</f>
        <v>17.698205249999997</v>
      </c>
      <c r="L21" s="3">
        <f aca="true" t="shared" si="12" ref="L21:L27">+J21*(1+$L$8)</f>
        <v>18.542409640425</v>
      </c>
      <c r="N21" s="24">
        <f aca="true" t="shared" si="13" ref="N21:N27">+L21*(1+$N$8)</f>
        <v>19.55111672486412</v>
      </c>
      <c r="O21" s="3">
        <f aca="true" t="shared" si="14" ref="O21:O27">+N21</f>
        <v>19.55111672486412</v>
      </c>
      <c r="Q21" s="4">
        <f aca="true" t="shared" si="15" ref="Q21:Q27">+O21*(1+$Q$8)</f>
        <v>20.571685017902027</v>
      </c>
    </row>
    <row r="22" spans="1:17" ht="12.75">
      <c r="A22" s="5" t="s">
        <v>20</v>
      </c>
      <c r="D22" s="20">
        <v>16.15</v>
      </c>
      <c r="E22" s="20">
        <f t="shared" si="8"/>
        <v>16.907434999999996</v>
      </c>
      <c r="F22" s="21">
        <f t="shared" si="9"/>
        <v>17.330120874999995</v>
      </c>
      <c r="G22" s="21">
        <v>17.33</v>
      </c>
      <c r="H22" s="22">
        <f t="shared" si="10"/>
        <v>17.619410999999996</v>
      </c>
      <c r="J22" s="23">
        <f t="shared" si="11"/>
        <v>18.588478604999995</v>
      </c>
      <c r="L22" s="3">
        <f t="shared" si="12"/>
        <v>19.475149034458497</v>
      </c>
      <c r="N22" s="24">
        <f t="shared" si="13"/>
        <v>20.534597141933038</v>
      </c>
      <c r="O22" s="3">
        <f t="shared" si="14"/>
        <v>20.534597141933038</v>
      </c>
      <c r="Q22" s="4">
        <f t="shared" si="15"/>
        <v>21.606503112741944</v>
      </c>
    </row>
    <row r="23" spans="2:17" ht="12.75">
      <c r="B23" s="5" t="s">
        <v>21</v>
      </c>
      <c r="D23" s="20">
        <v>17.24</v>
      </c>
      <c r="E23" s="20">
        <f t="shared" si="8"/>
        <v>18.048555999999998</v>
      </c>
      <c r="F23" s="21">
        <f t="shared" si="9"/>
        <v>18.499769899999997</v>
      </c>
      <c r="G23" s="21">
        <v>18.5</v>
      </c>
      <c r="H23" s="22">
        <f t="shared" si="10"/>
        <v>18.80895</v>
      </c>
      <c r="J23" s="23">
        <f t="shared" si="11"/>
        <v>19.84344225</v>
      </c>
      <c r="L23" s="3">
        <f t="shared" si="12"/>
        <v>20.789974445325</v>
      </c>
      <c r="N23" s="24">
        <f t="shared" si="13"/>
        <v>21.920949055150682</v>
      </c>
      <c r="O23" s="3">
        <f t="shared" si="14"/>
        <v>21.920949055150682</v>
      </c>
      <c r="Q23" s="4">
        <f t="shared" si="15"/>
        <v>23.06522259582955</v>
      </c>
    </row>
    <row r="24" spans="2:17" ht="12.75">
      <c r="B24" s="5" t="s">
        <v>22</v>
      </c>
      <c r="D24" s="20">
        <v>18.24</v>
      </c>
      <c r="E24" s="20">
        <f t="shared" si="8"/>
        <v>19.095456</v>
      </c>
      <c r="F24" s="21">
        <f t="shared" si="9"/>
        <v>19.572842399999995</v>
      </c>
      <c r="G24" s="21">
        <v>19.57</v>
      </c>
      <c r="H24" s="22">
        <f t="shared" si="10"/>
        <v>19.896819</v>
      </c>
      <c r="J24" s="23">
        <f t="shared" si="11"/>
        <v>20.991144045</v>
      </c>
      <c r="L24" s="3">
        <f t="shared" si="12"/>
        <v>21.9924216159465</v>
      </c>
      <c r="N24" s="24">
        <f t="shared" si="13"/>
        <v>23.18880935185399</v>
      </c>
      <c r="O24" s="3">
        <f t="shared" si="14"/>
        <v>23.18880935185399</v>
      </c>
      <c r="Q24" s="4">
        <f t="shared" si="15"/>
        <v>24.399265200020768</v>
      </c>
    </row>
    <row r="25" spans="2:17" ht="12.75">
      <c r="B25" s="5" t="s">
        <v>23</v>
      </c>
      <c r="D25" s="20">
        <v>19.77</v>
      </c>
      <c r="E25" s="20">
        <f t="shared" si="8"/>
        <v>20.697212999999998</v>
      </c>
      <c r="F25" s="21">
        <f t="shared" si="9"/>
        <v>21.214643324999997</v>
      </c>
      <c r="G25" s="21">
        <v>21.21</v>
      </c>
      <c r="H25" s="22">
        <f t="shared" si="10"/>
        <v>21.564207</v>
      </c>
      <c r="J25" s="23">
        <f t="shared" si="11"/>
        <v>22.750238385</v>
      </c>
      <c r="L25" s="3">
        <f t="shared" si="12"/>
        <v>23.8354247559645</v>
      </c>
      <c r="N25" s="24">
        <f t="shared" si="13"/>
        <v>25.132071862688967</v>
      </c>
      <c r="O25" s="3">
        <f t="shared" si="14"/>
        <v>25.132071862688967</v>
      </c>
      <c r="Q25" s="4">
        <f t="shared" si="15"/>
        <v>26.443966013921333</v>
      </c>
    </row>
    <row r="26" spans="2:17" ht="12.75">
      <c r="B26" s="5" t="s">
        <v>24</v>
      </c>
      <c r="D26" s="20">
        <v>20.94</v>
      </c>
      <c r="E26" s="20">
        <f t="shared" si="8"/>
        <v>21.922086</v>
      </c>
      <c r="F26" s="21">
        <f t="shared" si="9"/>
        <v>22.470138149999997</v>
      </c>
      <c r="G26" s="21">
        <v>22.47</v>
      </c>
      <c r="H26" s="22">
        <f t="shared" si="10"/>
        <v>22.845249</v>
      </c>
      <c r="J26" s="23">
        <f t="shared" si="11"/>
        <v>24.101737694999997</v>
      </c>
      <c r="L26" s="3">
        <f t="shared" si="12"/>
        <v>25.2513905830515</v>
      </c>
      <c r="N26" s="24">
        <f t="shared" si="13"/>
        <v>26.6250662307695</v>
      </c>
      <c r="O26" s="3">
        <f t="shared" si="14"/>
        <v>26.6250662307695</v>
      </c>
      <c r="Q26" s="4">
        <f t="shared" si="15"/>
        <v>28.01489468801567</v>
      </c>
    </row>
    <row r="27" spans="2:17" ht="12.75">
      <c r="B27" s="5" t="s">
        <v>25</v>
      </c>
      <c r="D27" s="20">
        <v>22.96</v>
      </c>
      <c r="E27" s="20">
        <f t="shared" si="8"/>
        <v>24.036824</v>
      </c>
      <c r="F27" s="21">
        <f t="shared" si="9"/>
        <v>24.637744599999998</v>
      </c>
      <c r="G27" s="21">
        <v>24.64</v>
      </c>
      <c r="H27" s="22">
        <f t="shared" si="10"/>
        <v>25.051488</v>
      </c>
      <c r="J27" s="23">
        <f t="shared" si="11"/>
        <v>26.429319839999998</v>
      </c>
      <c r="L27" s="3">
        <f t="shared" si="12"/>
        <v>27.689998396368</v>
      </c>
      <c r="N27" s="24">
        <f t="shared" si="13"/>
        <v>29.19633430913042</v>
      </c>
      <c r="O27" s="3">
        <f t="shared" si="14"/>
        <v>29.19633430913042</v>
      </c>
      <c r="Q27" s="4">
        <f t="shared" si="15"/>
        <v>30.72038296006703</v>
      </c>
    </row>
    <row r="28" spans="4:14" ht="12.75">
      <c r="D28" s="20"/>
      <c r="E28" s="20"/>
      <c r="G28" s="21" t="s">
        <v>27</v>
      </c>
      <c r="H28" s="19"/>
      <c r="J28" s="23"/>
      <c r="N28" s="24"/>
    </row>
    <row r="29" spans="1:14" ht="12.75">
      <c r="A29" s="6" t="s">
        <v>29</v>
      </c>
      <c r="D29" s="20"/>
      <c r="E29" s="20"/>
      <c r="G29" s="21" t="s">
        <v>27</v>
      </c>
      <c r="H29" s="19"/>
      <c r="J29" s="23"/>
      <c r="N29" s="24"/>
    </row>
    <row r="30" spans="1:17" ht="12.75">
      <c r="A30" s="5" t="s">
        <v>19</v>
      </c>
      <c r="D30" s="20">
        <v>17.24</v>
      </c>
      <c r="E30" s="20">
        <f>+D30*($E$8+1)</f>
        <v>18.048555999999998</v>
      </c>
      <c r="F30" s="21">
        <f>+E30*1.025</f>
        <v>18.499769899999997</v>
      </c>
      <c r="G30" s="21">
        <v>18.5</v>
      </c>
      <c r="H30" s="22">
        <f>+G30*1.0167</f>
        <v>18.80895</v>
      </c>
      <c r="J30" s="23">
        <f>+H30*1.055</f>
        <v>19.84344225</v>
      </c>
      <c r="L30" s="3">
        <f>+J30*(1+$L$8)</f>
        <v>20.789974445325</v>
      </c>
      <c r="N30" s="24">
        <f>+L30*(1+$N$8)</f>
        <v>21.920949055150682</v>
      </c>
      <c r="O30" s="3">
        <f>+N30</f>
        <v>21.920949055150682</v>
      </c>
      <c r="Q30" s="4">
        <f>+O30*(1+$Q$8)</f>
        <v>23.06522259582955</v>
      </c>
    </row>
    <row r="31" spans="1:17" ht="12.75">
      <c r="A31" s="5" t="s">
        <v>20</v>
      </c>
      <c r="D31" s="20">
        <v>21.78</v>
      </c>
      <c r="E31" s="20">
        <f>+D31*($E$8+1)</f>
        <v>22.801482</v>
      </c>
      <c r="F31" s="21">
        <f>+E31*1.025</f>
        <v>23.371519049999996</v>
      </c>
      <c r="G31" s="21">
        <v>23.37</v>
      </c>
      <c r="H31" s="22">
        <f>+G31*1.0167</f>
        <v>23.760279</v>
      </c>
      <c r="J31" s="23">
        <f>+H31*1.055</f>
        <v>25.067094344999997</v>
      </c>
      <c r="L31" s="3">
        <f>+J31*(1+$L$8)</f>
        <v>26.2627947452565</v>
      </c>
      <c r="N31" s="24">
        <f>+L31*(1+$N$8)</f>
        <v>27.691490779398453</v>
      </c>
      <c r="O31" s="3">
        <f>+N31</f>
        <v>27.691490779398453</v>
      </c>
      <c r="Q31" s="4">
        <f>+O31*(1+$Q$8)</f>
        <v>29.136986598083052</v>
      </c>
    </row>
    <row r="32" spans="2:17" ht="12.75">
      <c r="B32" s="5" t="s">
        <v>21</v>
      </c>
      <c r="D32" s="20">
        <v>24.8</v>
      </c>
      <c r="E32" s="20">
        <f>+D32*($E$8+1)</f>
        <v>25.96312</v>
      </c>
      <c r="F32" s="21">
        <f>+E32*1.025</f>
        <v>26.612198</v>
      </c>
      <c r="G32" s="21">
        <v>26.61</v>
      </c>
      <c r="H32" s="22">
        <f>+G32*1.0167</f>
        <v>27.054387</v>
      </c>
      <c r="J32" s="23">
        <f>+H32*1.055</f>
        <v>28.542378284999998</v>
      </c>
      <c r="L32" s="3">
        <f>+J32*(1+$L$8)</f>
        <v>29.9038497291945</v>
      </c>
      <c r="N32" s="24">
        <f>+L32*(1+$N$8)</f>
        <v>31.53061915446268</v>
      </c>
      <c r="O32" s="3">
        <f>+N32</f>
        <v>31.53061915446268</v>
      </c>
      <c r="Q32" s="4">
        <f>+O32*(1+$Q$8)</f>
        <v>33.176517474325635</v>
      </c>
    </row>
    <row r="33" spans="2:17" ht="12.75">
      <c r="B33" s="5" t="s">
        <v>22</v>
      </c>
      <c r="D33" s="20">
        <v>27.88</v>
      </c>
      <c r="E33" s="20">
        <f>+D33*($E$8+1)</f>
        <v>29.187571999999996</v>
      </c>
      <c r="F33" s="21">
        <f>+E33*1.025</f>
        <v>29.917261299999993</v>
      </c>
      <c r="G33" s="21">
        <v>29.92</v>
      </c>
      <c r="H33" s="22">
        <f>+G33*1.0167</f>
        <v>30.419664</v>
      </c>
      <c r="J33" s="23">
        <f>+H33*1.055</f>
        <v>32.09274552</v>
      </c>
      <c r="L33" s="3">
        <f>+J33*(1+$L$8)</f>
        <v>33.623569481304</v>
      </c>
      <c r="N33" s="24">
        <f>+L33*(1+$N$8)</f>
        <v>35.45269166108694</v>
      </c>
      <c r="O33" s="3">
        <f>+N33</f>
        <v>35.45269166108694</v>
      </c>
      <c r="Q33" s="4">
        <f>+O33*(1+$Q$8)</f>
        <v>37.30332216579568</v>
      </c>
    </row>
    <row r="34" spans="4:14" ht="12.75">
      <c r="D34" s="20"/>
      <c r="E34" s="20"/>
      <c r="G34" s="21" t="s">
        <v>27</v>
      </c>
      <c r="H34" s="19"/>
      <c r="J34" s="23"/>
      <c r="N34" s="24"/>
    </row>
    <row r="35" spans="1:14" ht="12.75">
      <c r="A35" s="6" t="s">
        <v>30</v>
      </c>
      <c r="D35" s="20"/>
      <c r="E35" s="20"/>
      <c r="G35" s="21" t="s">
        <v>27</v>
      </c>
      <c r="H35" s="19"/>
      <c r="J35" s="23"/>
      <c r="N35" s="24"/>
    </row>
    <row r="36" spans="1:17" ht="12.75">
      <c r="A36" s="5" t="s">
        <v>19</v>
      </c>
      <c r="D36" s="20">
        <v>21.78</v>
      </c>
      <c r="E36" s="20">
        <f>+D36*($E$8+1)</f>
        <v>22.801482</v>
      </c>
      <c r="F36" s="21">
        <f>+E36*1.025</f>
        <v>23.371519049999996</v>
      </c>
      <c r="G36" s="21">
        <v>23.37</v>
      </c>
      <c r="H36" s="22">
        <f>+G36*1.0167</f>
        <v>23.760279</v>
      </c>
      <c r="J36" s="23">
        <f>+H36*1.055</f>
        <v>25.067094344999997</v>
      </c>
      <c r="L36" s="3">
        <f>+J36*(1+$L$8)</f>
        <v>26.2627947452565</v>
      </c>
      <c r="N36" s="24">
        <f>+L36*(1+$N$8)</f>
        <v>27.691490779398453</v>
      </c>
      <c r="O36" s="3">
        <f>+N36</f>
        <v>27.691490779398453</v>
      </c>
      <c r="Q36" s="4">
        <f>+O36*(1+$Q$8)</f>
        <v>29.136986598083052</v>
      </c>
    </row>
    <row r="37" spans="1:17" ht="12.75">
      <c r="A37" s="5" t="s">
        <v>20</v>
      </c>
      <c r="D37" s="20">
        <v>27.88</v>
      </c>
      <c r="E37" s="20">
        <f>+D37*($E$8+1)</f>
        <v>29.187571999999996</v>
      </c>
      <c r="F37" s="21">
        <f>+E37*1.025</f>
        <v>29.917261299999993</v>
      </c>
      <c r="G37" s="21">
        <v>29.92</v>
      </c>
      <c r="H37" s="22">
        <f>+G37*1.0167</f>
        <v>30.419664</v>
      </c>
      <c r="J37" s="23">
        <f>+H37*1.055</f>
        <v>32.09274552</v>
      </c>
      <c r="L37" s="3">
        <f>+J37*(1+$L$8)</f>
        <v>33.623569481304</v>
      </c>
      <c r="N37" s="24">
        <f>+L37*(1+$N$8)</f>
        <v>35.45269166108694</v>
      </c>
      <c r="O37" s="3">
        <f>+N37</f>
        <v>35.45269166108694</v>
      </c>
      <c r="Q37" s="4">
        <f>+O37*(1+$Q$8)</f>
        <v>37.30332216579568</v>
      </c>
    </row>
    <row r="38" spans="1:14" ht="12.75">
      <c r="A38" s="5"/>
      <c r="D38" s="20"/>
      <c r="E38" s="20"/>
      <c r="G38" s="21" t="s">
        <v>27</v>
      </c>
      <c r="H38" s="19"/>
      <c r="J38" s="23"/>
      <c r="N38" s="24"/>
    </row>
    <row r="39" spans="1:14" ht="12.75">
      <c r="A39" s="6" t="s">
        <v>31</v>
      </c>
      <c r="D39" s="20"/>
      <c r="E39" s="20"/>
      <c r="G39" s="21" t="s">
        <v>27</v>
      </c>
      <c r="H39" s="19"/>
      <c r="J39" s="23"/>
      <c r="N39" s="24"/>
    </row>
    <row r="40" spans="1:17" ht="12.75">
      <c r="A40" s="5" t="s">
        <v>32</v>
      </c>
      <c r="D40" s="20">
        <v>21.78</v>
      </c>
      <c r="E40" s="20">
        <f aca="true" t="shared" si="16" ref="E40:E55">+D40*($E$8+1)</f>
        <v>22.801482</v>
      </c>
      <c r="F40" s="21">
        <f aca="true" t="shared" si="17" ref="F40:F55">+E40*1.025</f>
        <v>23.371519049999996</v>
      </c>
      <c r="G40" s="21">
        <v>23.37</v>
      </c>
      <c r="H40" s="22">
        <f aca="true" t="shared" si="18" ref="H40:H55">+G40*1.0167</f>
        <v>23.760279</v>
      </c>
      <c r="J40" s="23">
        <f aca="true" t="shared" si="19" ref="J40:J55">+H40*1.055</f>
        <v>25.067094344999997</v>
      </c>
      <c r="L40" s="3">
        <f aca="true" t="shared" si="20" ref="L40:L55">+J40*(1+$L$8)</f>
        <v>26.2627947452565</v>
      </c>
      <c r="N40" s="24">
        <f aca="true" t="shared" si="21" ref="N40:N55">+L40*(1+$N$8)</f>
        <v>27.691490779398453</v>
      </c>
      <c r="O40" s="3">
        <f aca="true" t="shared" si="22" ref="O40:O55">+N40</f>
        <v>27.691490779398453</v>
      </c>
      <c r="Q40" s="4">
        <f aca="true" t="shared" si="23" ref="Q40:Q55">+O40*(1+$Q$8)</f>
        <v>29.136986598083052</v>
      </c>
    </row>
    <row r="41" spans="1:17" ht="12.75">
      <c r="A41" s="5" t="s">
        <v>33</v>
      </c>
      <c r="D41" s="20">
        <v>24.8</v>
      </c>
      <c r="E41" s="20">
        <f t="shared" si="16"/>
        <v>25.96312</v>
      </c>
      <c r="F41" s="21">
        <f t="shared" si="17"/>
        <v>26.612198</v>
      </c>
      <c r="G41" s="21">
        <v>26.61</v>
      </c>
      <c r="H41" s="22">
        <f t="shared" si="18"/>
        <v>27.054387</v>
      </c>
      <c r="J41" s="23">
        <f t="shared" si="19"/>
        <v>28.542378284999998</v>
      </c>
      <c r="L41" s="3">
        <f t="shared" si="20"/>
        <v>29.9038497291945</v>
      </c>
      <c r="N41" s="24">
        <f t="shared" si="21"/>
        <v>31.53061915446268</v>
      </c>
      <c r="O41" s="3">
        <f t="shared" si="22"/>
        <v>31.53061915446268</v>
      </c>
      <c r="Q41" s="4">
        <f t="shared" si="23"/>
        <v>33.176517474325635</v>
      </c>
    </row>
    <row r="42" spans="1:17" ht="12.75">
      <c r="A42" s="5" t="s">
        <v>34</v>
      </c>
      <c r="D42" s="20">
        <v>25.33</v>
      </c>
      <c r="E42" s="20">
        <f t="shared" si="16"/>
        <v>26.517977</v>
      </c>
      <c r="F42" s="21">
        <f t="shared" si="17"/>
        <v>27.180926424999996</v>
      </c>
      <c r="G42" s="21">
        <v>27.18</v>
      </c>
      <c r="H42" s="22">
        <f t="shared" si="18"/>
        <v>27.633906</v>
      </c>
      <c r="J42" s="23">
        <f t="shared" si="19"/>
        <v>29.15377083</v>
      </c>
      <c r="L42" s="3">
        <f t="shared" si="20"/>
        <v>30.544405698591003</v>
      </c>
      <c r="N42" s="24">
        <f t="shared" si="21"/>
        <v>32.20602136859436</v>
      </c>
      <c r="O42" s="3">
        <f t="shared" si="22"/>
        <v>32.20602136859436</v>
      </c>
      <c r="Q42" s="4">
        <f t="shared" si="23"/>
        <v>33.887175684034986</v>
      </c>
    </row>
    <row r="43" spans="1:17" ht="12.75">
      <c r="A43" s="5" t="s">
        <v>35</v>
      </c>
      <c r="D43" s="20">
        <v>26.53</v>
      </c>
      <c r="E43" s="20">
        <f t="shared" si="16"/>
        <v>27.774257</v>
      </c>
      <c r="F43" s="21">
        <f t="shared" si="17"/>
        <v>28.468613424999997</v>
      </c>
      <c r="G43" s="21">
        <v>28.47</v>
      </c>
      <c r="H43" s="22">
        <f t="shared" si="18"/>
        <v>28.945448999999996</v>
      </c>
      <c r="J43" s="23">
        <f t="shared" si="19"/>
        <v>30.537448694999995</v>
      </c>
      <c r="L43" s="3">
        <f t="shared" si="20"/>
        <v>31.994084997751497</v>
      </c>
      <c r="N43" s="24">
        <f t="shared" si="21"/>
        <v>33.73456322162918</v>
      </c>
      <c r="O43" s="3">
        <f t="shared" si="22"/>
        <v>33.73456322162918</v>
      </c>
      <c r="Q43" s="4">
        <f t="shared" si="23"/>
        <v>35.49550742179822</v>
      </c>
    </row>
    <row r="44" spans="1:17" ht="12.75">
      <c r="A44" s="5" t="s">
        <v>36</v>
      </c>
      <c r="D44" s="20">
        <v>27.88</v>
      </c>
      <c r="E44" s="20">
        <f t="shared" si="16"/>
        <v>29.187571999999996</v>
      </c>
      <c r="F44" s="21">
        <f t="shared" si="17"/>
        <v>29.917261299999993</v>
      </c>
      <c r="G44" s="21">
        <v>29.92</v>
      </c>
      <c r="H44" s="22">
        <f t="shared" si="18"/>
        <v>30.419664</v>
      </c>
      <c r="J44" s="23">
        <f t="shared" si="19"/>
        <v>32.09274552</v>
      </c>
      <c r="L44" s="3">
        <f t="shared" si="20"/>
        <v>33.623569481304</v>
      </c>
      <c r="N44" s="24">
        <f t="shared" si="21"/>
        <v>35.45269166108694</v>
      </c>
      <c r="O44" s="3">
        <f t="shared" si="22"/>
        <v>35.45269166108694</v>
      </c>
      <c r="Q44" s="4">
        <f t="shared" si="23"/>
        <v>37.30332216579568</v>
      </c>
    </row>
    <row r="45" spans="1:17" ht="12.75">
      <c r="A45" s="5" t="s">
        <v>37</v>
      </c>
      <c r="D45" s="20">
        <v>28.75</v>
      </c>
      <c r="E45" s="20">
        <f t="shared" si="16"/>
        <v>30.098374999999997</v>
      </c>
      <c r="F45" s="21">
        <f t="shared" si="17"/>
        <v>30.850834374999994</v>
      </c>
      <c r="G45" s="21">
        <v>30.85</v>
      </c>
      <c r="H45" s="22">
        <f t="shared" si="18"/>
        <v>31.365195</v>
      </c>
      <c r="J45" s="23">
        <f t="shared" si="19"/>
        <v>33.090280725</v>
      </c>
      <c r="L45" s="3">
        <f t="shared" si="20"/>
        <v>34.6686871155825</v>
      </c>
      <c r="N45" s="24">
        <f t="shared" si="21"/>
        <v>36.55466369467019</v>
      </c>
      <c r="O45" s="3">
        <f t="shared" si="22"/>
        <v>36.55466369467019</v>
      </c>
      <c r="Q45" s="4">
        <f t="shared" si="23"/>
        <v>38.46281713953197</v>
      </c>
    </row>
    <row r="46" spans="1:17" ht="12.75">
      <c r="A46" s="5" t="s">
        <v>38</v>
      </c>
      <c r="D46" s="20">
        <v>30.08</v>
      </c>
      <c r="E46" s="20">
        <f t="shared" si="16"/>
        <v>31.490751999999997</v>
      </c>
      <c r="F46" s="21">
        <f t="shared" si="17"/>
        <v>32.27802079999999</v>
      </c>
      <c r="G46" s="21">
        <v>32.28</v>
      </c>
      <c r="H46" s="22">
        <f t="shared" si="18"/>
        <v>32.819076</v>
      </c>
      <c r="J46" s="23">
        <f t="shared" si="19"/>
        <v>34.62412518</v>
      </c>
      <c r="L46" s="3">
        <f t="shared" si="20"/>
        <v>36.275695951086</v>
      </c>
      <c r="N46" s="24">
        <f t="shared" si="21"/>
        <v>38.24909381082508</v>
      </c>
      <c r="O46" s="3">
        <f t="shared" si="22"/>
        <v>38.24909381082508</v>
      </c>
      <c r="Q46" s="4">
        <f t="shared" si="23"/>
        <v>40.245696507750154</v>
      </c>
    </row>
    <row r="47" spans="1:17" ht="12.75">
      <c r="A47" s="5" t="s">
        <v>39</v>
      </c>
      <c r="D47" s="20">
        <v>31.68</v>
      </c>
      <c r="E47" s="20">
        <f t="shared" si="16"/>
        <v>33.165791999999996</v>
      </c>
      <c r="F47" s="21">
        <f t="shared" si="17"/>
        <v>33.99493679999999</v>
      </c>
      <c r="G47" s="21">
        <v>33.99</v>
      </c>
      <c r="H47" s="22">
        <f t="shared" si="18"/>
        <v>34.557633</v>
      </c>
      <c r="J47" s="23">
        <f t="shared" si="19"/>
        <v>36.458302815</v>
      </c>
      <c r="L47" s="3">
        <f t="shared" si="20"/>
        <v>38.197363859275505</v>
      </c>
      <c r="N47" s="24">
        <f t="shared" si="21"/>
        <v>40.27530045322009</v>
      </c>
      <c r="O47" s="3">
        <f t="shared" si="22"/>
        <v>40.27530045322009</v>
      </c>
      <c r="Q47" s="4">
        <f t="shared" si="23"/>
        <v>42.37767113687818</v>
      </c>
    </row>
    <row r="48" spans="1:17" ht="12.75">
      <c r="A48" s="5" t="s">
        <v>40</v>
      </c>
      <c r="D48" s="20">
        <v>32.5</v>
      </c>
      <c r="E48" s="20">
        <f t="shared" si="16"/>
        <v>34.024249999999995</v>
      </c>
      <c r="F48" s="21">
        <f t="shared" si="17"/>
        <v>34.87485624999999</v>
      </c>
      <c r="G48" s="21">
        <v>34.87</v>
      </c>
      <c r="H48" s="22">
        <f t="shared" si="18"/>
        <v>35.45232899999999</v>
      </c>
      <c r="J48" s="23">
        <f t="shared" si="19"/>
        <v>37.40220709499999</v>
      </c>
      <c r="L48" s="3">
        <f t="shared" si="20"/>
        <v>39.18629237343149</v>
      </c>
      <c r="N48" s="24">
        <f t="shared" si="21"/>
        <v>41.31802667854617</v>
      </c>
      <c r="O48" s="3">
        <f t="shared" si="22"/>
        <v>41.31802667854617</v>
      </c>
      <c r="Q48" s="4">
        <f t="shared" si="23"/>
        <v>43.47482767116628</v>
      </c>
    </row>
    <row r="49" spans="1:17" ht="12.75">
      <c r="A49" s="5" t="s">
        <v>41</v>
      </c>
      <c r="D49" s="20">
        <v>34.03</v>
      </c>
      <c r="E49" s="20">
        <f t="shared" si="16"/>
        <v>35.626007</v>
      </c>
      <c r="F49" s="21">
        <f t="shared" si="17"/>
        <v>36.516657175</v>
      </c>
      <c r="G49" s="21">
        <v>36.52</v>
      </c>
      <c r="H49" s="22">
        <f t="shared" si="18"/>
        <v>37.129884000000004</v>
      </c>
      <c r="J49" s="23">
        <f t="shared" si="19"/>
        <v>39.17202762</v>
      </c>
      <c r="L49" s="3">
        <f t="shared" si="20"/>
        <v>41.040533337474</v>
      </c>
      <c r="N49" s="24">
        <f t="shared" si="21"/>
        <v>43.273138351032586</v>
      </c>
      <c r="O49" s="3">
        <f t="shared" si="22"/>
        <v>43.273138351032586</v>
      </c>
      <c r="Q49" s="4">
        <f t="shared" si="23"/>
        <v>45.53199617295649</v>
      </c>
    </row>
    <row r="50" spans="1:17" ht="12.75">
      <c r="A50" s="5" t="s">
        <v>42</v>
      </c>
      <c r="D50" s="20">
        <v>35.48</v>
      </c>
      <c r="E50" s="20">
        <f t="shared" si="16"/>
        <v>37.144012</v>
      </c>
      <c r="F50" s="21">
        <f t="shared" si="17"/>
        <v>38.072612299999996</v>
      </c>
      <c r="G50" s="21">
        <v>38.07</v>
      </c>
      <c r="H50" s="22">
        <f t="shared" si="18"/>
        <v>38.705769</v>
      </c>
      <c r="J50" s="23">
        <f t="shared" si="19"/>
        <v>40.834586294999994</v>
      </c>
      <c r="L50" s="3">
        <f t="shared" si="20"/>
        <v>42.7823960612715</v>
      </c>
      <c r="N50" s="24">
        <f t="shared" si="21"/>
        <v>45.10975840700467</v>
      </c>
      <c r="O50" s="3">
        <f t="shared" si="22"/>
        <v>45.10975840700467</v>
      </c>
      <c r="Q50" s="4">
        <f t="shared" si="23"/>
        <v>47.46448779585032</v>
      </c>
    </row>
    <row r="51" spans="1:17" ht="12.75">
      <c r="A51" s="5" t="s">
        <v>43</v>
      </c>
      <c r="D51" s="20">
        <v>37.01</v>
      </c>
      <c r="E51" s="20">
        <f t="shared" si="16"/>
        <v>38.745768999999996</v>
      </c>
      <c r="F51" s="21">
        <f t="shared" si="17"/>
        <v>39.714413224999994</v>
      </c>
      <c r="G51" s="21">
        <v>39.71</v>
      </c>
      <c r="H51" s="22">
        <f t="shared" si="18"/>
        <v>40.373157</v>
      </c>
      <c r="J51" s="23">
        <f t="shared" si="19"/>
        <v>42.593680635</v>
      </c>
      <c r="L51" s="3">
        <f t="shared" si="20"/>
        <v>44.625399201289504</v>
      </c>
      <c r="N51" s="24">
        <f t="shared" si="21"/>
        <v>47.05302091783965</v>
      </c>
      <c r="O51" s="3">
        <f t="shared" si="22"/>
        <v>47.05302091783965</v>
      </c>
      <c r="Q51" s="4">
        <f t="shared" si="23"/>
        <v>49.509188609750886</v>
      </c>
    </row>
    <row r="52" spans="1:17" ht="12.75">
      <c r="A52" s="5" t="s">
        <v>44</v>
      </c>
      <c r="D52" s="20">
        <v>37.73</v>
      </c>
      <c r="E52" s="20">
        <f t="shared" si="16"/>
        <v>39.499537</v>
      </c>
      <c r="F52" s="21">
        <f t="shared" si="17"/>
        <v>40.48702542499999</v>
      </c>
      <c r="G52" s="21">
        <v>40.49</v>
      </c>
      <c r="H52" s="22">
        <f t="shared" si="18"/>
        <v>41.166183</v>
      </c>
      <c r="J52" s="23">
        <f t="shared" si="19"/>
        <v>43.430323064999996</v>
      </c>
      <c r="L52" s="3">
        <f t="shared" si="20"/>
        <v>45.5019494752005</v>
      </c>
      <c r="N52" s="24">
        <f t="shared" si="21"/>
        <v>47.977255526651405</v>
      </c>
      <c r="O52" s="3">
        <f t="shared" si="22"/>
        <v>47.977255526651405</v>
      </c>
      <c r="Q52" s="4">
        <f t="shared" si="23"/>
        <v>50.48166826514261</v>
      </c>
    </row>
    <row r="53" spans="1:17" ht="12.75">
      <c r="A53" s="5" t="s">
        <v>45</v>
      </c>
      <c r="D53" s="20">
        <v>39.13</v>
      </c>
      <c r="E53" s="20">
        <f t="shared" si="16"/>
        <v>40.965197</v>
      </c>
      <c r="F53" s="21">
        <f t="shared" si="17"/>
        <v>41.989326925</v>
      </c>
      <c r="G53" s="21">
        <v>41.99</v>
      </c>
      <c r="H53" s="22">
        <f t="shared" si="18"/>
        <v>42.691233</v>
      </c>
      <c r="J53" s="23">
        <f t="shared" si="19"/>
        <v>45.039250814999995</v>
      </c>
      <c r="L53" s="3">
        <f t="shared" si="20"/>
        <v>47.1876230788755</v>
      </c>
      <c r="N53" s="24">
        <f t="shared" si="21"/>
        <v>49.75462977436632</v>
      </c>
      <c r="O53" s="3">
        <f t="shared" si="22"/>
        <v>49.75462977436632</v>
      </c>
      <c r="Q53" s="4">
        <f t="shared" si="23"/>
        <v>52.35182144858825</v>
      </c>
    </row>
    <row r="54" spans="1:17" ht="12.75">
      <c r="A54" s="5" t="s">
        <v>46</v>
      </c>
      <c r="D54" s="20">
        <v>40.23</v>
      </c>
      <c r="E54" s="20">
        <f t="shared" si="16"/>
        <v>42.116786999999995</v>
      </c>
      <c r="F54" s="21">
        <f t="shared" si="17"/>
        <v>43.16970667499999</v>
      </c>
      <c r="G54" s="21">
        <v>43.17</v>
      </c>
      <c r="H54" s="22">
        <f t="shared" si="18"/>
        <v>43.890938999999996</v>
      </c>
      <c r="J54" s="23">
        <f t="shared" si="19"/>
        <v>46.304940644999995</v>
      </c>
      <c r="L54" s="3">
        <f t="shared" si="20"/>
        <v>48.5136863137665</v>
      </c>
      <c r="N54" s="24">
        <f t="shared" si="21"/>
        <v>51.1528308492354</v>
      </c>
      <c r="O54" s="3">
        <f t="shared" si="22"/>
        <v>51.1528308492354</v>
      </c>
      <c r="Q54" s="4">
        <f t="shared" si="23"/>
        <v>53.82300861956549</v>
      </c>
    </row>
    <row r="55" spans="1:17" ht="12.75">
      <c r="A55" s="5" t="s">
        <v>47</v>
      </c>
      <c r="D55" s="20">
        <v>41.48</v>
      </c>
      <c r="E55" s="20">
        <f t="shared" si="16"/>
        <v>43.425411999999994</v>
      </c>
      <c r="F55" s="21">
        <f t="shared" si="17"/>
        <v>44.51104729999999</v>
      </c>
      <c r="G55" s="21">
        <v>44.51</v>
      </c>
      <c r="H55" s="22">
        <f t="shared" si="18"/>
        <v>45.253316999999996</v>
      </c>
      <c r="J55" s="23">
        <f t="shared" si="19"/>
        <v>47.74224943499999</v>
      </c>
      <c r="L55" s="3">
        <f t="shared" si="20"/>
        <v>50.019554733049496</v>
      </c>
      <c r="N55" s="24">
        <f t="shared" si="21"/>
        <v>52.74061851052739</v>
      </c>
      <c r="O55" s="3">
        <f t="shared" si="22"/>
        <v>52.74061851052739</v>
      </c>
      <c r="Q55" s="4">
        <f t="shared" si="23"/>
        <v>55.49367879677692</v>
      </c>
    </row>
    <row r="56" spans="1:14" ht="12.75">
      <c r="A56" s="5"/>
      <c r="D56" s="20"/>
      <c r="E56" s="20"/>
      <c r="G56" s="21" t="s">
        <v>27</v>
      </c>
      <c r="H56" s="19"/>
      <c r="J56" s="23"/>
      <c r="N56" s="24"/>
    </row>
    <row r="57" spans="1:14" ht="12.75">
      <c r="A57" s="5"/>
      <c r="D57" s="1" t="s">
        <v>2</v>
      </c>
      <c r="E57" s="1" t="s">
        <v>2</v>
      </c>
      <c r="F57" s="8" t="s">
        <v>3</v>
      </c>
      <c r="G57" s="21" t="s">
        <v>48</v>
      </c>
      <c r="H57" s="9" t="s">
        <v>4</v>
      </c>
      <c r="J57" s="23"/>
      <c r="N57" s="24"/>
    </row>
    <row r="58" spans="1:14" ht="12.75">
      <c r="A58" s="5"/>
      <c r="D58" s="1" t="s">
        <v>5</v>
      </c>
      <c r="E58" s="2" t="s">
        <v>6</v>
      </c>
      <c r="F58" s="8" t="s">
        <v>7</v>
      </c>
      <c r="G58" s="25" t="s">
        <v>8</v>
      </c>
      <c r="H58" s="8" t="s">
        <v>9</v>
      </c>
      <c r="J58" s="23"/>
      <c r="N58" s="24"/>
    </row>
    <row r="59" spans="1:14" ht="12.75">
      <c r="A59" s="6" t="s">
        <v>49</v>
      </c>
      <c r="D59" s="15"/>
      <c r="E59" s="12">
        <v>0.0469</v>
      </c>
      <c r="F59" s="13">
        <v>0.025</v>
      </c>
      <c r="G59" s="21" t="s">
        <v>27</v>
      </c>
      <c r="H59" s="8" t="s">
        <v>14</v>
      </c>
      <c r="J59" s="23"/>
      <c r="N59" s="24"/>
    </row>
    <row r="60" spans="4:17" ht="12.75">
      <c r="D60" s="15" t="s">
        <v>50</v>
      </c>
      <c r="E60" s="15" t="s">
        <v>50</v>
      </c>
      <c r="F60" s="16" t="s">
        <v>51</v>
      </c>
      <c r="G60" s="21" t="str">
        <f>+F60</f>
        <v>$MES</v>
      </c>
      <c r="H60" s="26" t="str">
        <f>+G60</f>
        <v>$MES</v>
      </c>
      <c r="J60" s="23"/>
      <c r="N60" s="27" t="s">
        <v>52</v>
      </c>
      <c r="O60" s="26" t="s">
        <v>52</v>
      </c>
      <c r="P60" s="8"/>
      <c r="Q60" s="11" t="s">
        <v>52</v>
      </c>
    </row>
    <row r="61" spans="4:14" ht="12.75">
      <c r="D61" s="15"/>
      <c r="E61" s="15"/>
      <c r="G61" s="21"/>
      <c r="H61" s="19"/>
      <c r="J61" s="23"/>
      <c r="N61" s="24"/>
    </row>
    <row r="62" spans="1:17" ht="12.75">
      <c r="A62" s="5" t="s">
        <v>53</v>
      </c>
      <c r="D62" s="20">
        <v>3335.57</v>
      </c>
      <c r="E62" s="20">
        <f aca="true" t="shared" si="24" ref="E62:E106">+D62*($E$8+1)</f>
        <v>3492.008233</v>
      </c>
      <c r="F62" s="21">
        <f aca="true" t="shared" si="25" ref="F62:F106">+E62*1.025</f>
        <v>3579.3084388249995</v>
      </c>
      <c r="G62" s="21">
        <v>3579.51</v>
      </c>
      <c r="H62" s="22">
        <f aca="true" t="shared" si="26" ref="H62:H106">+G62*1.0167</f>
        <v>3639.287817</v>
      </c>
      <c r="J62" s="23">
        <f aca="true" t="shared" si="27" ref="J62:J106">+H62*1.055</f>
        <v>3839.4486469349995</v>
      </c>
      <c r="L62" s="3">
        <f aca="true" t="shared" si="28" ref="L62:L106">+J62*(1+$L$8)</f>
        <v>4022.590347393799</v>
      </c>
      <c r="N62" s="24">
        <f aca="true" t="shared" si="29" ref="N62:N106">+L62*(1+$N$8)</f>
        <v>4241.419262292022</v>
      </c>
      <c r="O62" s="3">
        <f aca="true" t="shared" si="30" ref="O62:O106">+N62</f>
        <v>4241.419262292022</v>
      </c>
      <c r="Q62" s="4">
        <f aca="true" t="shared" si="31" ref="Q62:Q106">+O62*(1+$Q$8)</f>
        <v>4462.821347783665</v>
      </c>
    </row>
    <row r="63" spans="1:17" ht="12.75">
      <c r="A63" s="5" t="s">
        <v>54</v>
      </c>
      <c r="D63" s="20">
        <v>4361.55</v>
      </c>
      <c r="E63" s="20">
        <f t="shared" si="24"/>
        <v>4566.1066949999995</v>
      </c>
      <c r="F63" s="21">
        <f t="shared" si="25"/>
        <v>4680.259362374999</v>
      </c>
      <c r="G63" s="21">
        <v>4680.26</v>
      </c>
      <c r="H63" s="22">
        <f t="shared" si="26"/>
        <v>4758.420342</v>
      </c>
      <c r="J63" s="23">
        <f t="shared" si="27"/>
        <v>5020.13346081</v>
      </c>
      <c r="L63" s="3">
        <f t="shared" si="28"/>
        <v>5259.593826890637</v>
      </c>
      <c r="N63" s="24">
        <f t="shared" si="29"/>
        <v>5545.715731073487</v>
      </c>
      <c r="O63" s="3">
        <f t="shared" si="30"/>
        <v>5545.715731073487</v>
      </c>
      <c r="Q63" s="4">
        <f t="shared" si="31"/>
        <v>5835.202092235523</v>
      </c>
    </row>
    <row r="64" spans="1:17" ht="12.75">
      <c r="A64" s="5" t="s">
        <v>55</v>
      </c>
      <c r="D64" s="20">
        <v>4955.94</v>
      </c>
      <c r="E64" s="20">
        <f t="shared" si="24"/>
        <v>5188.373586</v>
      </c>
      <c r="F64" s="21">
        <f t="shared" si="25"/>
        <v>5318.082925649999</v>
      </c>
      <c r="G64" s="21">
        <v>5318.08</v>
      </c>
      <c r="H64" s="22">
        <f t="shared" si="26"/>
        <v>5406.891936</v>
      </c>
      <c r="J64" s="23">
        <f t="shared" si="27"/>
        <v>5704.270992479999</v>
      </c>
      <c r="L64" s="3">
        <f t="shared" si="28"/>
        <v>5976.364718821295</v>
      </c>
      <c r="N64" s="24">
        <f t="shared" si="29"/>
        <v>6301.478959525174</v>
      </c>
      <c r="O64" s="3">
        <f t="shared" si="30"/>
        <v>6301.478959525174</v>
      </c>
      <c r="Q64" s="4">
        <f t="shared" si="31"/>
        <v>6630.416161212388</v>
      </c>
    </row>
    <row r="65" spans="1:17" ht="12.75">
      <c r="A65" s="5" t="s">
        <v>56</v>
      </c>
      <c r="D65" s="20">
        <v>4088.52</v>
      </c>
      <c r="E65" s="20">
        <f t="shared" si="24"/>
        <v>4280.271588</v>
      </c>
      <c r="F65" s="21">
        <f t="shared" si="25"/>
        <v>4387.2783776999995</v>
      </c>
      <c r="G65" s="21">
        <v>4387.28</v>
      </c>
      <c r="H65" s="22">
        <f t="shared" si="26"/>
        <v>4460.547575999999</v>
      </c>
      <c r="J65" s="23">
        <f t="shared" si="27"/>
        <v>4705.877692679998</v>
      </c>
      <c r="L65" s="3">
        <f t="shared" si="28"/>
        <v>4930.348058620834</v>
      </c>
      <c r="N65" s="24">
        <f t="shared" si="29"/>
        <v>5198.558993009808</v>
      </c>
      <c r="O65" s="3">
        <f t="shared" si="30"/>
        <v>5198.558993009808</v>
      </c>
      <c r="Q65" s="4">
        <f t="shared" si="31"/>
        <v>5469.923772444919</v>
      </c>
    </row>
    <row r="66" spans="1:17" ht="12.75">
      <c r="A66" s="5" t="s">
        <v>57</v>
      </c>
      <c r="D66" s="20">
        <v>4410.86</v>
      </c>
      <c r="E66" s="20">
        <f t="shared" si="24"/>
        <v>4617.729334</v>
      </c>
      <c r="F66" s="21">
        <f t="shared" si="25"/>
        <v>4733.17256735</v>
      </c>
      <c r="G66" s="21">
        <v>4733.17</v>
      </c>
      <c r="H66" s="22">
        <f t="shared" si="26"/>
        <v>4812.213939</v>
      </c>
      <c r="J66" s="23">
        <f t="shared" si="27"/>
        <v>5076.885705645</v>
      </c>
      <c r="L66" s="3">
        <f t="shared" si="28"/>
        <v>5319.053153804267</v>
      </c>
      <c r="N66" s="24">
        <f t="shared" si="29"/>
        <v>5608.409645371219</v>
      </c>
      <c r="O66" s="3">
        <f t="shared" si="30"/>
        <v>5608.409645371219</v>
      </c>
      <c r="Q66" s="4">
        <f t="shared" si="31"/>
        <v>5901.1686288595965</v>
      </c>
    </row>
    <row r="67" spans="1:17" ht="12.75">
      <c r="A67" s="5" t="s">
        <v>58</v>
      </c>
      <c r="D67" s="20">
        <v>4955.94</v>
      </c>
      <c r="E67" s="20">
        <f t="shared" si="24"/>
        <v>5188.373586</v>
      </c>
      <c r="F67" s="21">
        <f t="shared" si="25"/>
        <v>5318.082925649999</v>
      </c>
      <c r="G67" s="21">
        <v>5318.08</v>
      </c>
      <c r="H67" s="22">
        <f t="shared" si="26"/>
        <v>5406.891936</v>
      </c>
      <c r="J67" s="23">
        <f t="shared" si="27"/>
        <v>5704.270992479999</v>
      </c>
      <c r="L67" s="3">
        <f t="shared" si="28"/>
        <v>5976.364718821295</v>
      </c>
      <c r="N67" s="24">
        <f t="shared" si="29"/>
        <v>6301.478959525174</v>
      </c>
      <c r="O67" s="3">
        <f t="shared" si="30"/>
        <v>6301.478959525174</v>
      </c>
      <c r="Q67" s="4">
        <f t="shared" si="31"/>
        <v>6630.416161212388</v>
      </c>
    </row>
    <row r="68" spans="1:17" ht="12.75">
      <c r="A68" s="5" t="s">
        <v>59</v>
      </c>
      <c r="D68" s="20">
        <v>5713.18</v>
      </c>
      <c r="E68" s="20">
        <f t="shared" si="24"/>
        <v>5981.128142</v>
      </c>
      <c r="F68" s="21">
        <f t="shared" si="25"/>
        <v>6130.656345549999</v>
      </c>
      <c r="G68" s="21">
        <v>6130.66</v>
      </c>
      <c r="H68" s="22">
        <f t="shared" si="26"/>
        <v>6233.042022</v>
      </c>
      <c r="J68" s="23">
        <f t="shared" si="27"/>
        <v>6575.859333209999</v>
      </c>
      <c r="L68" s="3">
        <f t="shared" si="28"/>
        <v>6889.527823404116</v>
      </c>
      <c r="N68" s="24">
        <f t="shared" si="29"/>
        <v>7264.3181369973</v>
      </c>
      <c r="O68" s="3">
        <f t="shared" si="30"/>
        <v>7264.3181369973</v>
      </c>
      <c r="Q68" s="4">
        <f t="shared" si="31"/>
        <v>7643.515543748559</v>
      </c>
    </row>
    <row r="69" spans="1:17" ht="12.75">
      <c r="A69" s="5" t="s">
        <v>60</v>
      </c>
      <c r="D69" s="20">
        <v>7009</v>
      </c>
      <c r="E69" s="20">
        <f t="shared" si="24"/>
        <v>7337.7221</v>
      </c>
      <c r="F69" s="21">
        <f t="shared" si="25"/>
        <v>7521.1651525</v>
      </c>
      <c r="G69" s="21">
        <v>7521.17</v>
      </c>
      <c r="H69" s="22">
        <f t="shared" si="26"/>
        <v>7646.773539</v>
      </c>
      <c r="J69" s="23">
        <f t="shared" si="27"/>
        <v>8067.346083644999</v>
      </c>
      <c r="L69" s="3">
        <f t="shared" si="28"/>
        <v>8452.158491834867</v>
      </c>
      <c r="N69" s="24">
        <f t="shared" si="29"/>
        <v>8911.955913790684</v>
      </c>
      <c r="O69" s="3">
        <f t="shared" si="30"/>
        <v>8911.955913790684</v>
      </c>
      <c r="Q69" s="4">
        <f t="shared" si="31"/>
        <v>9377.160012490558</v>
      </c>
    </row>
    <row r="70" spans="1:17" ht="12.75">
      <c r="A70" s="5" t="s">
        <v>61</v>
      </c>
      <c r="D70" s="20">
        <v>6829.67</v>
      </c>
      <c r="E70" s="20">
        <f t="shared" si="24"/>
        <v>7149.9815229999995</v>
      </c>
      <c r="F70" s="21">
        <f t="shared" si="25"/>
        <v>7328.731061074999</v>
      </c>
      <c r="G70" s="21">
        <v>7328.73</v>
      </c>
      <c r="H70" s="22">
        <f t="shared" si="26"/>
        <v>7451.119790999999</v>
      </c>
      <c r="J70" s="23">
        <f t="shared" si="27"/>
        <v>7860.931379504998</v>
      </c>
      <c r="L70" s="3">
        <f t="shared" si="28"/>
        <v>8235.897806307388</v>
      </c>
      <c r="N70" s="24">
        <f t="shared" si="29"/>
        <v>8683.93064697051</v>
      </c>
      <c r="O70" s="3">
        <f t="shared" si="30"/>
        <v>8683.93064697051</v>
      </c>
      <c r="Q70" s="4">
        <f t="shared" si="31"/>
        <v>9137.23182674237</v>
      </c>
    </row>
    <row r="71" spans="1:17" ht="12.75">
      <c r="A71" s="5" t="s">
        <v>62</v>
      </c>
      <c r="D71" s="20">
        <v>7861.11</v>
      </c>
      <c r="E71" s="20">
        <f t="shared" si="24"/>
        <v>8229.796058999998</v>
      </c>
      <c r="F71" s="21">
        <f t="shared" si="25"/>
        <v>8435.540960474998</v>
      </c>
      <c r="G71" s="21">
        <v>8435.54</v>
      </c>
      <c r="H71" s="22">
        <f t="shared" si="26"/>
        <v>8576.413518000001</v>
      </c>
      <c r="J71" s="23">
        <f t="shared" si="27"/>
        <v>9048.11626149</v>
      </c>
      <c r="L71" s="3">
        <f t="shared" si="28"/>
        <v>9479.711407163075</v>
      </c>
      <c r="N71" s="24">
        <f t="shared" si="29"/>
        <v>9995.407707712746</v>
      </c>
      <c r="O71" s="3">
        <f t="shared" si="30"/>
        <v>9995.407707712746</v>
      </c>
      <c r="Q71" s="4">
        <f t="shared" si="31"/>
        <v>10517.167990055352</v>
      </c>
    </row>
    <row r="72" spans="1:17" ht="12.75">
      <c r="A72" s="5" t="s">
        <v>63</v>
      </c>
      <c r="D72" s="20">
        <v>4955.94</v>
      </c>
      <c r="E72" s="20">
        <f t="shared" si="24"/>
        <v>5188.373586</v>
      </c>
      <c r="F72" s="21">
        <f t="shared" si="25"/>
        <v>5318.082925649999</v>
      </c>
      <c r="G72" s="21">
        <v>5318.08</v>
      </c>
      <c r="H72" s="22">
        <f t="shared" si="26"/>
        <v>5406.891936</v>
      </c>
      <c r="J72" s="23">
        <f t="shared" si="27"/>
        <v>5704.270992479999</v>
      </c>
      <c r="L72" s="3">
        <f t="shared" si="28"/>
        <v>5976.364718821295</v>
      </c>
      <c r="N72" s="24">
        <f t="shared" si="29"/>
        <v>6301.478959525174</v>
      </c>
      <c r="O72" s="3">
        <f t="shared" si="30"/>
        <v>6301.478959525174</v>
      </c>
      <c r="Q72" s="4">
        <f t="shared" si="31"/>
        <v>6630.416161212388</v>
      </c>
    </row>
    <row r="73" spans="1:17" ht="12.75">
      <c r="A73" s="5" t="s">
        <v>64</v>
      </c>
      <c r="D73" s="20">
        <v>5402.3</v>
      </c>
      <c r="E73" s="20">
        <f t="shared" si="24"/>
        <v>5655.66787</v>
      </c>
      <c r="F73" s="21">
        <f t="shared" si="25"/>
        <v>5797.05956675</v>
      </c>
      <c r="G73" s="21">
        <v>5797.06</v>
      </c>
      <c r="H73" s="22">
        <f t="shared" si="26"/>
        <v>5893.870902</v>
      </c>
      <c r="J73" s="23">
        <f t="shared" si="27"/>
        <v>6218.0338016099995</v>
      </c>
      <c r="L73" s="3">
        <f t="shared" si="28"/>
        <v>6514.634013946797</v>
      </c>
      <c r="N73" s="24">
        <f t="shared" si="29"/>
        <v>6869.030104305502</v>
      </c>
      <c r="O73" s="3">
        <f t="shared" si="30"/>
        <v>6869.030104305502</v>
      </c>
      <c r="Q73" s="4">
        <f t="shared" si="31"/>
        <v>7227.59347575025</v>
      </c>
    </row>
    <row r="74" spans="1:17" ht="12.75">
      <c r="A74" s="5" t="s">
        <v>65</v>
      </c>
      <c r="D74" s="20">
        <v>6481.14</v>
      </c>
      <c r="E74" s="20">
        <f t="shared" si="24"/>
        <v>6785.105466</v>
      </c>
      <c r="F74" s="21">
        <f t="shared" si="25"/>
        <v>6954.73310265</v>
      </c>
      <c r="G74" s="21">
        <v>6974.06</v>
      </c>
      <c r="H74" s="22">
        <f t="shared" si="26"/>
        <v>7090.526802</v>
      </c>
      <c r="J74" s="23">
        <f t="shared" si="27"/>
        <v>7480.50577611</v>
      </c>
      <c r="L74" s="3">
        <f t="shared" si="28"/>
        <v>7837.325901630447</v>
      </c>
      <c r="N74" s="24">
        <f t="shared" si="29"/>
        <v>8263.676430679143</v>
      </c>
      <c r="O74" s="3">
        <f t="shared" si="30"/>
        <v>8263.676430679143</v>
      </c>
      <c r="Q74" s="4">
        <f t="shared" si="31"/>
        <v>8695.040340360594</v>
      </c>
    </row>
    <row r="75" spans="1:17" ht="12.75">
      <c r="A75" s="5" t="s">
        <v>66</v>
      </c>
      <c r="D75" s="20">
        <v>7866.45</v>
      </c>
      <c r="E75" s="20">
        <f t="shared" si="24"/>
        <v>8235.386504999999</v>
      </c>
      <c r="F75" s="21">
        <f t="shared" si="25"/>
        <v>8441.271167624998</v>
      </c>
      <c r="G75" s="21">
        <v>8441.27</v>
      </c>
      <c r="H75" s="22">
        <f t="shared" si="26"/>
        <v>8582.239209</v>
      </c>
      <c r="J75" s="23">
        <f t="shared" si="27"/>
        <v>9054.262365494998</v>
      </c>
      <c r="L75" s="3">
        <f t="shared" si="28"/>
        <v>9486.15068032911</v>
      </c>
      <c r="N75" s="24">
        <f t="shared" si="29"/>
        <v>10002.197277339013</v>
      </c>
      <c r="O75" s="3">
        <f t="shared" si="30"/>
        <v>10002.197277339013</v>
      </c>
      <c r="Q75" s="4">
        <f t="shared" si="31"/>
        <v>10524.311975216111</v>
      </c>
    </row>
    <row r="76" spans="1:17" ht="12.75">
      <c r="A76" s="5" t="s">
        <v>67</v>
      </c>
      <c r="D76" s="20">
        <v>4955.94</v>
      </c>
      <c r="E76" s="20">
        <f t="shared" si="24"/>
        <v>5188.373586</v>
      </c>
      <c r="F76" s="21">
        <f t="shared" si="25"/>
        <v>5318.082925649999</v>
      </c>
      <c r="G76" s="21">
        <v>5318.08</v>
      </c>
      <c r="H76" s="22">
        <f t="shared" si="26"/>
        <v>5406.891936</v>
      </c>
      <c r="J76" s="23">
        <f t="shared" si="27"/>
        <v>5704.270992479999</v>
      </c>
      <c r="L76" s="3">
        <f t="shared" si="28"/>
        <v>5976.364718821295</v>
      </c>
      <c r="N76" s="24">
        <f t="shared" si="29"/>
        <v>6301.478959525174</v>
      </c>
      <c r="O76" s="3">
        <f t="shared" si="30"/>
        <v>6301.478959525174</v>
      </c>
      <c r="Q76" s="4">
        <f t="shared" si="31"/>
        <v>6630.416161212388</v>
      </c>
    </row>
    <row r="77" spans="1:17" ht="12.75">
      <c r="A77" s="5" t="s">
        <v>68</v>
      </c>
      <c r="D77" s="20">
        <v>5402.3</v>
      </c>
      <c r="E77" s="20">
        <f t="shared" si="24"/>
        <v>5655.66787</v>
      </c>
      <c r="F77" s="21">
        <f t="shared" si="25"/>
        <v>5797.05956675</v>
      </c>
      <c r="G77" s="21">
        <v>5797.06</v>
      </c>
      <c r="H77" s="22">
        <f t="shared" si="26"/>
        <v>5893.870902</v>
      </c>
      <c r="J77" s="23">
        <f t="shared" si="27"/>
        <v>6218.0338016099995</v>
      </c>
      <c r="L77" s="3">
        <f t="shared" si="28"/>
        <v>6514.634013946797</v>
      </c>
      <c r="N77" s="24">
        <f t="shared" si="29"/>
        <v>6869.030104305502</v>
      </c>
      <c r="O77" s="3">
        <f t="shared" si="30"/>
        <v>6869.030104305502</v>
      </c>
      <c r="Q77" s="4">
        <f t="shared" si="31"/>
        <v>7227.59347575025</v>
      </c>
    </row>
    <row r="78" spans="1:17" ht="12.75">
      <c r="A78" s="5" t="s">
        <v>69</v>
      </c>
      <c r="D78" s="20">
        <v>6829.67</v>
      </c>
      <c r="E78" s="20">
        <f t="shared" si="24"/>
        <v>7149.9815229999995</v>
      </c>
      <c r="F78" s="21">
        <f t="shared" si="25"/>
        <v>7328.731061074999</v>
      </c>
      <c r="G78" s="21">
        <v>7328.73</v>
      </c>
      <c r="H78" s="22">
        <f t="shared" si="26"/>
        <v>7451.119790999999</v>
      </c>
      <c r="J78" s="23">
        <f t="shared" si="27"/>
        <v>7860.931379504998</v>
      </c>
      <c r="L78" s="3">
        <f t="shared" si="28"/>
        <v>8235.897806307388</v>
      </c>
      <c r="N78" s="24">
        <f t="shared" si="29"/>
        <v>8683.93064697051</v>
      </c>
      <c r="O78" s="3">
        <f t="shared" si="30"/>
        <v>8683.93064697051</v>
      </c>
      <c r="Q78" s="4">
        <f t="shared" si="31"/>
        <v>9137.23182674237</v>
      </c>
    </row>
    <row r="79" spans="1:17" ht="12.75">
      <c r="A79" s="5" t="s">
        <v>70</v>
      </c>
      <c r="D79" s="20">
        <v>5511</v>
      </c>
      <c r="E79" s="20">
        <f t="shared" si="24"/>
        <v>5769.465899999999</v>
      </c>
      <c r="F79" s="21">
        <f t="shared" si="25"/>
        <v>5913.702547499999</v>
      </c>
      <c r="G79" s="21">
        <v>5913.7</v>
      </c>
      <c r="H79" s="22">
        <f t="shared" si="26"/>
        <v>6012.45879</v>
      </c>
      <c r="J79" s="23">
        <f t="shared" si="27"/>
        <v>6343.14402345</v>
      </c>
      <c r="L79" s="3">
        <f t="shared" si="28"/>
        <v>6645.711993368565</v>
      </c>
      <c r="N79" s="24">
        <f t="shared" si="29"/>
        <v>7007.238725807815</v>
      </c>
      <c r="O79" s="3">
        <f t="shared" si="30"/>
        <v>7007.238725807815</v>
      </c>
      <c r="Q79" s="4">
        <f t="shared" si="31"/>
        <v>7373.016587294983</v>
      </c>
    </row>
    <row r="80" spans="1:17" ht="12.75">
      <c r="A80" s="5" t="s">
        <v>71</v>
      </c>
      <c r="D80" s="20">
        <v>7178.38</v>
      </c>
      <c r="E80" s="20">
        <f t="shared" si="24"/>
        <v>7515.0460219999995</v>
      </c>
      <c r="F80" s="21">
        <f t="shared" si="25"/>
        <v>7702.922172549999</v>
      </c>
      <c r="G80" s="21">
        <v>7702.92</v>
      </c>
      <c r="H80" s="22">
        <f t="shared" si="26"/>
        <v>7831.558763999999</v>
      </c>
      <c r="J80" s="23">
        <f t="shared" si="27"/>
        <v>8262.294496019998</v>
      </c>
      <c r="L80" s="3">
        <f t="shared" si="28"/>
        <v>8656.405943480153</v>
      </c>
      <c r="N80" s="24">
        <f t="shared" si="29"/>
        <v>9127.314426805473</v>
      </c>
      <c r="O80" s="3">
        <f t="shared" si="30"/>
        <v>9127.314426805473</v>
      </c>
      <c r="Q80" s="4">
        <f t="shared" si="31"/>
        <v>9603.76023988472</v>
      </c>
    </row>
    <row r="81" spans="1:17" ht="12.75">
      <c r="A81" s="5" t="s">
        <v>72</v>
      </c>
      <c r="D81" s="20">
        <v>8718.4</v>
      </c>
      <c r="E81" s="20">
        <f t="shared" si="24"/>
        <v>9127.292959999999</v>
      </c>
      <c r="F81" s="21">
        <f t="shared" si="25"/>
        <v>9355.475283999998</v>
      </c>
      <c r="G81" s="21">
        <v>9355.48</v>
      </c>
      <c r="H81" s="22">
        <f t="shared" si="26"/>
        <v>9511.716515999999</v>
      </c>
      <c r="J81" s="23">
        <f t="shared" si="27"/>
        <v>10034.860924379998</v>
      </c>
      <c r="L81" s="3">
        <f t="shared" si="28"/>
        <v>10513.523790472926</v>
      </c>
      <c r="N81" s="24">
        <f t="shared" si="29"/>
        <v>11085.459484674653</v>
      </c>
      <c r="O81" s="3">
        <f t="shared" si="30"/>
        <v>11085.459484674653</v>
      </c>
      <c r="Q81" s="4">
        <f t="shared" si="31"/>
        <v>11664.12046977467</v>
      </c>
    </row>
    <row r="82" spans="1:17" ht="12.75">
      <c r="A82" s="5" t="s">
        <v>73</v>
      </c>
      <c r="D82" s="20">
        <v>7216.19</v>
      </c>
      <c r="E82" s="20">
        <f t="shared" si="24"/>
        <v>7554.629310999999</v>
      </c>
      <c r="F82" s="21">
        <f t="shared" si="25"/>
        <v>7743.4950437749985</v>
      </c>
      <c r="G82" s="21">
        <v>7743.5</v>
      </c>
      <c r="H82" s="22">
        <f t="shared" si="26"/>
        <v>7872.816449999999</v>
      </c>
      <c r="J82" s="23">
        <f t="shared" si="27"/>
        <v>8305.821354749998</v>
      </c>
      <c r="L82" s="3">
        <f t="shared" si="28"/>
        <v>8702.009033371574</v>
      </c>
      <c r="N82" s="24">
        <f t="shared" si="29"/>
        <v>9175.398324786987</v>
      </c>
      <c r="O82" s="3">
        <f t="shared" si="30"/>
        <v>9175.398324786987</v>
      </c>
      <c r="Q82" s="4">
        <f t="shared" si="31"/>
        <v>9654.354117340868</v>
      </c>
    </row>
    <row r="83" spans="1:17" ht="12.75">
      <c r="A83" s="5" t="s">
        <v>74</v>
      </c>
      <c r="D83" s="20">
        <v>7866.45</v>
      </c>
      <c r="E83" s="20">
        <f t="shared" si="24"/>
        <v>8235.386504999999</v>
      </c>
      <c r="F83" s="21">
        <f t="shared" si="25"/>
        <v>8441.271167624998</v>
      </c>
      <c r="G83" s="21">
        <v>8441.27</v>
      </c>
      <c r="H83" s="22">
        <f t="shared" si="26"/>
        <v>8582.239209</v>
      </c>
      <c r="J83" s="23">
        <f t="shared" si="27"/>
        <v>9054.262365494998</v>
      </c>
      <c r="L83" s="3">
        <f t="shared" si="28"/>
        <v>9486.15068032911</v>
      </c>
      <c r="N83" s="24">
        <f t="shared" si="29"/>
        <v>10002.197277339013</v>
      </c>
      <c r="O83" s="3">
        <f t="shared" si="30"/>
        <v>10002.197277339013</v>
      </c>
      <c r="Q83" s="4">
        <f t="shared" si="31"/>
        <v>10524.311975216111</v>
      </c>
    </row>
    <row r="84" spans="1:17" ht="12.75">
      <c r="A84" s="5" t="s">
        <v>75</v>
      </c>
      <c r="D84" s="20">
        <v>8572.31</v>
      </c>
      <c r="E84" s="20">
        <f t="shared" si="24"/>
        <v>8974.351338999999</v>
      </c>
      <c r="F84" s="21">
        <f t="shared" si="25"/>
        <v>9198.710122474999</v>
      </c>
      <c r="G84" s="21">
        <v>9198.71</v>
      </c>
      <c r="H84" s="22">
        <f t="shared" si="26"/>
        <v>9352.328456999998</v>
      </c>
      <c r="J84" s="23">
        <f t="shared" si="27"/>
        <v>9866.706522134997</v>
      </c>
      <c r="L84" s="3">
        <f t="shared" si="28"/>
        <v>10337.348423240837</v>
      </c>
      <c r="N84" s="24">
        <f t="shared" si="29"/>
        <v>10899.700177465138</v>
      </c>
      <c r="O84" s="3">
        <f t="shared" si="30"/>
        <v>10899.700177465138</v>
      </c>
      <c r="Q84" s="4">
        <f t="shared" si="31"/>
        <v>11468.664526728819</v>
      </c>
    </row>
    <row r="85" spans="1:17" ht="12.75">
      <c r="A85" s="5" t="s">
        <v>76</v>
      </c>
      <c r="D85" s="20">
        <v>8572.31</v>
      </c>
      <c r="E85" s="20">
        <f t="shared" si="24"/>
        <v>8974.351338999999</v>
      </c>
      <c r="F85" s="21">
        <f t="shared" si="25"/>
        <v>9198.710122474999</v>
      </c>
      <c r="G85" s="21">
        <v>9198.71</v>
      </c>
      <c r="H85" s="22">
        <f t="shared" si="26"/>
        <v>9352.328456999998</v>
      </c>
      <c r="J85" s="23">
        <f t="shared" si="27"/>
        <v>9866.706522134997</v>
      </c>
      <c r="L85" s="3">
        <f t="shared" si="28"/>
        <v>10337.348423240837</v>
      </c>
      <c r="N85" s="24">
        <f t="shared" si="29"/>
        <v>10899.700177465138</v>
      </c>
      <c r="O85" s="3">
        <f t="shared" si="30"/>
        <v>10899.700177465138</v>
      </c>
      <c r="Q85" s="4">
        <f t="shared" si="31"/>
        <v>11468.664526728819</v>
      </c>
    </row>
    <row r="86" spans="1:17" ht="12.75">
      <c r="A86" s="5" t="s">
        <v>77</v>
      </c>
      <c r="D86" s="20">
        <v>8572.31</v>
      </c>
      <c r="E86" s="20">
        <f t="shared" si="24"/>
        <v>8974.351338999999</v>
      </c>
      <c r="F86" s="21">
        <f t="shared" si="25"/>
        <v>9198.710122474999</v>
      </c>
      <c r="G86" s="21">
        <v>9198.71</v>
      </c>
      <c r="H86" s="22">
        <f t="shared" si="26"/>
        <v>9352.328456999998</v>
      </c>
      <c r="J86" s="23">
        <f t="shared" si="27"/>
        <v>9866.706522134997</v>
      </c>
      <c r="L86" s="3">
        <f t="shared" si="28"/>
        <v>10337.348423240837</v>
      </c>
      <c r="N86" s="24">
        <f t="shared" si="29"/>
        <v>10899.700177465138</v>
      </c>
      <c r="O86" s="3">
        <f t="shared" si="30"/>
        <v>10899.700177465138</v>
      </c>
      <c r="Q86" s="4">
        <f t="shared" si="31"/>
        <v>11468.664526728819</v>
      </c>
    </row>
    <row r="87" spans="1:17" ht="12.75">
      <c r="A87" s="5" t="s">
        <v>78</v>
      </c>
      <c r="D87" s="20">
        <v>6278.57</v>
      </c>
      <c r="E87" s="20">
        <f t="shared" si="24"/>
        <v>6573.034932999999</v>
      </c>
      <c r="F87" s="21">
        <f t="shared" si="25"/>
        <v>6737.3608063249985</v>
      </c>
      <c r="G87" s="21">
        <v>6737.36</v>
      </c>
      <c r="H87" s="22">
        <f t="shared" si="26"/>
        <v>6849.873911999999</v>
      </c>
      <c r="J87" s="23">
        <f t="shared" si="27"/>
        <v>7226.616977159999</v>
      </c>
      <c r="L87" s="3">
        <f t="shared" si="28"/>
        <v>7571.326606970531</v>
      </c>
      <c r="N87" s="24">
        <f t="shared" si="29"/>
        <v>7983.206774389729</v>
      </c>
      <c r="O87" s="3">
        <f t="shared" si="30"/>
        <v>7983.206774389729</v>
      </c>
      <c r="Q87" s="4">
        <f t="shared" si="31"/>
        <v>8399.930168012872</v>
      </c>
    </row>
    <row r="88" spans="1:17" ht="12.75">
      <c r="A88" s="5" t="s">
        <v>79</v>
      </c>
      <c r="D88" s="20">
        <v>6829.67</v>
      </c>
      <c r="E88" s="20">
        <f t="shared" si="24"/>
        <v>7149.9815229999995</v>
      </c>
      <c r="F88" s="21">
        <f t="shared" si="25"/>
        <v>7328.731061074999</v>
      </c>
      <c r="G88" s="21">
        <v>7328.73</v>
      </c>
      <c r="H88" s="22">
        <f t="shared" si="26"/>
        <v>7451.119790999999</v>
      </c>
      <c r="J88" s="23">
        <f t="shared" si="27"/>
        <v>7860.931379504998</v>
      </c>
      <c r="L88" s="3">
        <f t="shared" si="28"/>
        <v>8235.897806307388</v>
      </c>
      <c r="N88" s="24">
        <f t="shared" si="29"/>
        <v>8683.93064697051</v>
      </c>
      <c r="O88" s="3">
        <f t="shared" si="30"/>
        <v>8683.93064697051</v>
      </c>
      <c r="Q88" s="4">
        <f t="shared" si="31"/>
        <v>9137.23182674237</v>
      </c>
    </row>
    <row r="89" spans="1:17" ht="12.75">
      <c r="A89" s="5" t="s">
        <v>80</v>
      </c>
      <c r="D89" s="20">
        <v>6509.43</v>
      </c>
      <c r="E89" s="20">
        <f t="shared" si="24"/>
        <v>6814.722267</v>
      </c>
      <c r="F89" s="21">
        <f t="shared" si="25"/>
        <v>6985.090323674999</v>
      </c>
      <c r="G89" s="21">
        <v>6985.09</v>
      </c>
      <c r="H89" s="22">
        <f t="shared" si="26"/>
        <v>7101.741003</v>
      </c>
      <c r="J89" s="23">
        <f t="shared" si="27"/>
        <v>7492.336758165</v>
      </c>
      <c r="L89" s="3">
        <f t="shared" si="28"/>
        <v>7849.721221529471</v>
      </c>
      <c r="N89" s="24">
        <f t="shared" si="29"/>
        <v>8276.746055980675</v>
      </c>
      <c r="O89" s="3">
        <f t="shared" si="30"/>
        <v>8276.746055980675</v>
      </c>
      <c r="Q89" s="4">
        <f t="shared" si="31"/>
        <v>8708.792200102867</v>
      </c>
    </row>
    <row r="90" spans="1:17" ht="12.75">
      <c r="A90" s="5" t="s">
        <v>81</v>
      </c>
      <c r="D90" s="20">
        <v>7866.45</v>
      </c>
      <c r="E90" s="20">
        <f t="shared" si="24"/>
        <v>8235.386504999999</v>
      </c>
      <c r="F90" s="21">
        <f t="shared" si="25"/>
        <v>8441.271167624998</v>
      </c>
      <c r="G90" s="21">
        <v>8441.27</v>
      </c>
      <c r="H90" s="22">
        <f t="shared" si="26"/>
        <v>8582.239209</v>
      </c>
      <c r="J90" s="23">
        <f t="shared" si="27"/>
        <v>9054.262365494998</v>
      </c>
      <c r="L90" s="3">
        <f t="shared" si="28"/>
        <v>9486.15068032911</v>
      </c>
      <c r="N90" s="24">
        <f t="shared" si="29"/>
        <v>10002.197277339013</v>
      </c>
      <c r="O90" s="3">
        <f t="shared" si="30"/>
        <v>10002.197277339013</v>
      </c>
      <c r="Q90" s="4">
        <f t="shared" si="31"/>
        <v>10524.311975216111</v>
      </c>
    </row>
    <row r="91" spans="1:17" ht="12.75">
      <c r="A91" s="5" t="s">
        <v>82</v>
      </c>
      <c r="D91" s="20">
        <v>7866.45</v>
      </c>
      <c r="E91" s="20">
        <f t="shared" si="24"/>
        <v>8235.386504999999</v>
      </c>
      <c r="F91" s="21">
        <f t="shared" si="25"/>
        <v>8441.271167624998</v>
      </c>
      <c r="G91" s="21">
        <v>8441.27</v>
      </c>
      <c r="H91" s="22">
        <f t="shared" si="26"/>
        <v>8582.239209</v>
      </c>
      <c r="J91" s="23">
        <f t="shared" si="27"/>
        <v>9054.262365494998</v>
      </c>
      <c r="L91" s="3">
        <f t="shared" si="28"/>
        <v>9486.15068032911</v>
      </c>
      <c r="N91" s="24">
        <f t="shared" si="29"/>
        <v>10002.197277339013</v>
      </c>
      <c r="O91" s="3">
        <f t="shared" si="30"/>
        <v>10002.197277339013</v>
      </c>
      <c r="Q91" s="4">
        <f t="shared" si="31"/>
        <v>10524.311975216111</v>
      </c>
    </row>
    <row r="92" spans="1:17" ht="12.75">
      <c r="A92" s="5" t="s">
        <v>83</v>
      </c>
      <c r="D92" s="20">
        <v>7866.45</v>
      </c>
      <c r="E92" s="20">
        <f t="shared" si="24"/>
        <v>8235.386504999999</v>
      </c>
      <c r="F92" s="21">
        <f t="shared" si="25"/>
        <v>8441.271167624998</v>
      </c>
      <c r="G92" s="21">
        <v>8441.27</v>
      </c>
      <c r="H92" s="22">
        <f t="shared" si="26"/>
        <v>8582.239209</v>
      </c>
      <c r="J92" s="23">
        <f t="shared" si="27"/>
        <v>9054.262365494998</v>
      </c>
      <c r="L92" s="3">
        <f t="shared" si="28"/>
        <v>9486.15068032911</v>
      </c>
      <c r="N92" s="24">
        <f t="shared" si="29"/>
        <v>10002.197277339013</v>
      </c>
      <c r="O92" s="3">
        <f t="shared" si="30"/>
        <v>10002.197277339013</v>
      </c>
      <c r="Q92" s="4">
        <f t="shared" si="31"/>
        <v>10524.311975216111</v>
      </c>
    </row>
    <row r="93" spans="1:17" ht="12.75">
      <c r="A93" s="5" t="s">
        <v>84</v>
      </c>
      <c r="D93" s="20">
        <v>7216.19</v>
      </c>
      <c r="E93" s="20">
        <f t="shared" si="24"/>
        <v>7554.629310999999</v>
      </c>
      <c r="F93" s="21">
        <f t="shared" si="25"/>
        <v>7743.4950437749985</v>
      </c>
      <c r="G93" s="21">
        <v>7743.5</v>
      </c>
      <c r="H93" s="22">
        <f t="shared" si="26"/>
        <v>7872.816449999999</v>
      </c>
      <c r="J93" s="23">
        <f t="shared" si="27"/>
        <v>8305.821354749998</v>
      </c>
      <c r="L93" s="3">
        <f t="shared" si="28"/>
        <v>8702.009033371574</v>
      </c>
      <c r="N93" s="24">
        <f t="shared" si="29"/>
        <v>9175.398324786987</v>
      </c>
      <c r="O93" s="3">
        <f t="shared" si="30"/>
        <v>9175.398324786987</v>
      </c>
      <c r="Q93" s="4">
        <f t="shared" si="31"/>
        <v>9654.354117340868</v>
      </c>
    </row>
    <row r="94" spans="1:17" ht="12.75">
      <c r="A94" s="5" t="s">
        <v>85</v>
      </c>
      <c r="D94" s="20">
        <v>5713.18</v>
      </c>
      <c r="E94" s="20">
        <f t="shared" si="24"/>
        <v>5981.128142</v>
      </c>
      <c r="F94" s="21">
        <f t="shared" si="25"/>
        <v>6130.656345549999</v>
      </c>
      <c r="G94" s="21">
        <v>6130.66</v>
      </c>
      <c r="H94" s="22">
        <f t="shared" si="26"/>
        <v>6233.042022</v>
      </c>
      <c r="J94" s="23">
        <f t="shared" si="27"/>
        <v>6575.859333209999</v>
      </c>
      <c r="L94" s="3">
        <f t="shared" si="28"/>
        <v>6889.527823404116</v>
      </c>
      <c r="N94" s="24">
        <f t="shared" si="29"/>
        <v>7264.3181369973</v>
      </c>
      <c r="O94" s="3">
        <f t="shared" si="30"/>
        <v>7264.3181369973</v>
      </c>
      <c r="Q94" s="4">
        <f t="shared" si="31"/>
        <v>7643.515543748559</v>
      </c>
    </row>
    <row r="95" spans="1:17" ht="12.75">
      <c r="A95" s="5" t="s">
        <v>86</v>
      </c>
      <c r="D95" s="20">
        <v>6038.22</v>
      </c>
      <c r="E95" s="20">
        <f t="shared" si="24"/>
        <v>6321.412518</v>
      </c>
      <c r="F95" s="21">
        <f t="shared" si="25"/>
        <v>6479.447830949999</v>
      </c>
      <c r="G95" s="21">
        <v>6479.45</v>
      </c>
      <c r="H95" s="22">
        <f t="shared" si="26"/>
        <v>6587.656814999999</v>
      </c>
      <c r="J95" s="23">
        <f t="shared" si="27"/>
        <v>6949.977939824999</v>
      </c>
      <c r="L95" s="3">
        <f t="shared" si="28"/>
        <v>7281.491887554653</v>
      </c>
      <c r="N95" s="24">
        <f t="shared" si="29"/>
        <v>7677.605046237626</v>
      </c>
      <c r="O95" s="3">
        <f t="shared" si="30"/>
        <v>7677.605046237626</v>
      </c>
      <c r="Q95" s="4">
        <f t="shared" si="31"/>
        <v>8078.37602965123</v>
      </c>
    </row>
    <row r="96" spans="1:17" ht="12.75">
      <c r="A96" s="5" t="s">
        <v>87</v>
      </c>
      <c r="D96" s="20">
        <v>6509.43</v>
      </c>
      <c r="E96" s="20">
        <f t="shared" si="24"/>
        <v>6814.722267</v>
      </c>
      <c r="F96" s="21">
        <f t="shared" si="25"/>
        <v>6985.090323674999</v>
      </c>
      <c r="G96" s="21">
        <v>6985.09</v>
      </c>
      <c r="H96" s="22">
        <f t="shared" si="26"/>
        <v>7101.741003</v>
      </c>
      <c r="J96" s="23">
        <f t="shared" si="27"/>
        <v>7492.336758165</v>
      </c>
      <c r="L96" s="3">
        <f t="shared" si="28"/>
        <v>7849.721221529471</v>
      </c>
      <c r="N96" s="24">
        <f t="shared" si="29"/>
        <v>8276.746055980675</v>
      </c>
      <c r="O96" s="3">
        <f t="shared" si="30"/>
        <v>8276.746055980675</v>
      </c>
      <c r="Q96" s="4">
        <f t="shared" si="31"/>
        <v>8708.792200102867</v>
      </c>
    </row>
    <row r="97" spans="1:17" ht="12.75">
      <c r="A97" s="5" t="s">
        <v>88</v>
      </c>
      <c r="D97" s="20">
        <v>6829.67</v>
      </c>
      <c r="E97" s="20">
        <f t="shared" si="24"/>
        <v>7149.9815229999995</v>
      </c>
      <c r="F97" s="21">
        <f t="shared" si="25"/>
        <v>7328.731061074999</v>
      </c>
      <c r="G97" s="21">
        <v>7328.73</v>
      </c>
      <c r="H97" s="22">
        <f t="shared" si="26"/>
        <v>7451.119790999999</v>
      </c>
      <c r="J97" s="23">
        <f t="shared" si="27"/>
        <v>7860.931379504998</v>
      </c>
      <c r="L97" s="3">
        <f t="shared" si="28"/>
        <v>8235.897806307388</v>
      </c>
      <c r="N97" s="24">
        <f t="shared" si="29"/>
        <v>8683.93064697051</v>
      </c>
      <c r="O97" s="3">
        <f t="shared" si="30"/>
        <v>8683.93064697051</v>
      </c>
      <c r="Q97" s="4">
        <f t="shared" si="31"/>
        <v>9137.23182674237</v>
      </c>
    </row>
    <row r="98" spans="1:17" ht="12.75">
      <c r="A98" s="5" t="s">
        <v>89</v>
      </c>
      <c r="D98" s="20">
        <v>6829.67</v>
      </c>
      <c r="E98" s="20">
        <f t="shared" si="24"/>
        <v>7149.9815229999995</v>
      </c>
      <c r="F98" s="21">
        <f t="shared" si="25"/>
        <v>7328.731061074999</v>
      </c>
      <c r="G98" s="21">
        <v>7328.73</v>
      </c>
      <c r="H98" s="22">
        <f t="shared" si="26"/>
        <v>7451.119790999999</v>
      </c>
      <c r="J98" s="23">
        <f t="shared" si="27"/>
        <v>7860.931379504998</v>
      </c>
      <c r="L98" s="3">
        <f t="shared" si="28"/>
        <v>8235.897806307388</v>
      </c>
      <c r="N98" s="24">
        <f t="shared" si="29"/>
        <v>8683.93064697051</v>
      </c>
      <c r="O98" s="3">
        <f t="shared" si="30"/>
        <v>8683.93064697051</v>
      </c>
      <c r="Q98" s="4">
        <f t="shared" si="31"/>
        <v>9137.23182674237</v>
      </c>
    </row>
    <row r="99" spans="1:17" ht="12.75">
      <c r="A99" s="5" t="s">
        <v>90</v>
      </c>
      <c r="D99" s="20">
        <v>7206.55</v>
      </c>
      <c r="E99" s="20">
        <f t="shared" si="24"/>
        <v>7544.537195</v>
      </c>
      <c r="F99" s="21">
        <f t="shared" si="25"/>
        <v>7733.150624874999</v>
      </c>
      <c r="G99" s="21">
        <v>7733.15</v>
      </c>
      <c r="H99" s="22">
        <f t="shared" si="26"/>
        <v>7862.293604999999</v>
      </c>
      <c r="J99" s="23">
        <f t="shared" si="27"/>
        <v>8294.719753274998</v>
      </c>
      <c r="L99" s="3">
        <f t="shared" si="28"/>
        <v>8690.377885506216</v>
      </c>
      <c r="N99" s="24">
        <f t="shared" si="29"/>
        <v>9163.134442477754</v>
      </c>
      <c r="O99" s="3">
        <f t="shared" si="30"/>
        <v>9163.134442477754</v>
      </c>
      <c r="Q99" s="4">
        <f t="shared" si="31"/>
        <v>9641.450060375093</v>
      </c>
    </row>
    <row r="100" spans="1:17" ht="12.75">
      <c r="A100" s="5" t="s">
        <v>91</v>
      </c>
      <c r="D100" s="20">
        <v>7866.45</v>
      </c>
      <c r="E100" s="20">
        <f t="shared" si="24"/>
        <v>8235.386504999999</v>
      </c>
      <c r="F100" s="21">
        <f t="shared" si="25"/>
        <v>8441.271167624998</v>
      </c>
      <c r="G100" s="21">
        <v>8441.27</v>
      </c>
      <c r="H100" s="22">
        <f t="shared" si="26"/>
        <v>8582.239209</v>
      </c>
      <c r="J100" s="23">
        <f t="shared" si="27"/>
        <v>9054.262365494998</v>
      </c>
      <c r="L100" s="3">
        <f t="shared" si="28"/>
        <v>9486.15068032911</v>
      </c>
      <c r="N100" s="24">
        <f t="shared" si="29"/>
        <v>10002.197277339013</v>
      </c>
      <c r="O100" s="3">
        <f t="shared" si="30"/>
        <v>10002.197277339013</v>
      </c>
      <c r="Q100" s="4">
        <f t="shared" si="31"/>
        <v>10524.311975216111</v>
      </c>
    </row>
    <row r="101" spans="1:17" ht="12.75">
      <c r="A101" s="5" t="s">
        <v>92</v>
      </c>
      <c r="D101" s="20">
        <v>4955.94</v>
      </c>
      <c r="E101" s="20">
        <f t="shared" si="24"/>
        <v>5188.373586</v>
      </c>
      <c r="F101" s="21">
        <f t="shared" si="25"/>
        <v>5318.082925649999</v>
      </c>
      <c r="G101" s="21">
        <v>5318.08</v>
      </c>
      <c r="H101" s="22">
        <f t="shared" si="26"/>
        <v>5406.891936</v>
      </c>
      <c r="J101" s="23">
        <f t="shared" si="27"/>
        <v>5704.270992479999</v>
      </c>
      <c r="L101" s="3">
        <f t="shared" si="28"/>
        <v>5976.364718821295</v>
      </c>
      <c r="N101" s="24">
        <f t="shared" si="29"/>
        <v>6301.478959525174</v>
      </c>
      <c r="O101" s="3">
        <f t="shared" si="30"/>
        <v>6301.478959525174</v>
      </c>
      <c r="Q101" s="4">
        <f t="shared" si="31"/>
        <v>6630.416161212388</v>
      </c>
    </row>
    <row r="102" spans="1:17" ht="12.75">
      <c r="A102" s="5" t="s">
        <v>93</v>
      </c>
      <c r="D102" s="20">
        <v>8143.58</v>
      </c>
      <c r="E102" s="20">
        <f t="shared" si="24"/>
        <v>8525.513901999999</v>
      </c>
      <c r="F102" s="21">
        <f t="shared" si="25"/>
        <v>8738.651749549997</v>
      </c>
      <c r="G102" s="21">
        <v>8738.65</v>
      </c>
      <c r="H102" s="22">
        <f t="shared" si="26"/>
        <v>8884.585454999999</v>
      </c>
      <c r="J102" s="23">
        <f t="shared" si="27"/>
        <v>9373.237655024997</v>
      </c>
      <c r="L102" s="3">
        <f t="shared" si="28"/>
        <v>9820.34109116969</v>
      </c>
      <c r="N102" s="24">
        <f t="shared" si="29"/>
        <v>10354.567646529322</v>
      </c>
      <c r="O102" s="3">
        <f t="shared" si="30"/>
        <v>10354.567646529322</v>
      </c>
      <c r="Q102" s="4">
        <f t="shared" si="31"/>
        <v>10895.076077678154</v>
      </c>
    </row>
    <row r="103" spans="1:17" ht="12.75">
      <c r="A103" s="5" t="s">
        <v>94</v>
      </c>
      <c r="D103" s="20">
        <v>4955.94</v>
      </c>
      <c r="E103" s="20">
        <f t="shared" si="24"/>
        <v>5188.373586</v>
      </c>
      <c r="F103" s="21">
        <f t="shared" si="25"/>
        <v>5318.082925649999</v>
      </c>
      <c r="G103" s="21">
        <v>5318.08</v>
      </c>
      <c r="H103" s="22">
        <f t="shared" si="26"/>
        <v>5406.891936</v>
      </c>
      <c r="J103" s="23">
        <f t="shared" si="27"/>
        <v>5704.270992479999</v>
      </c>
      <c r="L103" s="3">
        <f t="shared" si="28"/>
        <v>5976.364718821295</v>
      </c>
      <c r="N103" s="24">
        <f t="shared" si="29"/>
        <v>6301.478959525174</v>
      </c>
      <c r="O103" s="3">
        <f t="shared" si="30"/>
        <v>6301.478959525174</v>
      </c>
      <c r="Q103" s="4">
        <f t="shared" si="31"/>
        <v>6630.416161212388</v>
      </c>
    </row>
    <row r="104" spans="1:17" ht="12.75">
      <c r="A104" s="5" t="s">
        <v>95</v>
      </c>
      <c r="D104" s="20">
        <v>7009</v>
      </c>
      <c r="E104" s="20">
        <f t="shared" si="24"/>
        <v>7337.7221</v>
      </c>
      <c r="F104" s="21">
        <f t="shared" si="25"/>
        <v>7521.1651525</v>
      </c>
      <c r="G104" s="21">
        <v>7521.17</v>
      </c>
      <c r="H104" s="22">
        <f t="shared" si="26"/>
        <v>7646.773539</v>
      </c>
      <c r="J104" s="23">
        <f t="shared" si="27"/>
        <v>8067.346083644999</v>
      </c>
      <c r="L104" s="3">
        <f t="shared" si="28"/>
        <v>8452.158491834867</v>
      </c>
      <c r="N104" s="24">
        <f t="shared" si="29"/>
        <v>8911.955913790684</v>
      </c>
      <c r="O104" s="3">
        <f t="shared" si="30"/>
        <v>8911.955913790684</v>
      </c>
      <c r="Q104" s="4">
        <f t="shared" si="31"/>
        <v>9377.160012490558</v>
      </c>
    </row>
    <row r="105" spans="1:17" ht="12.75">
      <c r="A105" s="5" t="s">
        <v>96</v>
      </c>
      <c r="D105" s="20">
        <v>8718.4</v>
      </c>
      <c r="E105" s="20">
        <f t="shared" si="24"/>
        <v>9127.292959999999</v>
      </c>
      <c r="F105" s="21">
        <f t="shared" si="25"/>
        <v>9355.475283999998</v>
      </c>
      <c r="G105" s="21">
        <v>9355.48</v>
      </c>
      <c r="H105" s="22">
        <f t="shared" si="26"/>
        <v>9511.716515999999</v>
      </c>
      <c r="J105" s="23">
        <f t="shared" si="27"/>
        <v>10034.860924379998</v>
      </c>
      <c r="L105" s="3">
        <f t="shared" si="28"/>
        <v>10513.523790472926</v>
      </c>
      <c r="N105" s="24">
        <f t="shared" si="29"/>
        <v>11085.459484674653</v>
      </c>
      <c r="O105" s="3">
        <f t="shared" si="30"/>
        <v>11085.459484674653</v>
      </c>
      <c r="Q105" s="4">
        <f t="shared" si="31"/>
        <v>11664.12046977467</v>
      </c>
    </row>
    <row r="106" spans="1:17" ht="12.75">
      <c r="A106" s="5" t="s">
        <v>97</v>
      </c>
      <c r="D106" s="20">
        <v>5713.62</v>
      </c>
      <c r="E106" s="20">
        <f t="shared" si="24"/>
        <v>5981.588777999999</v>
      </c>
      <c r="F106" s="21">
        <f t="shared" si="25"/>
        <v>6131.128497449999</v>
      </c>
      <c r="G106" s="21">
        <v>6131.13</v>
      </c>
      <c r="H106" s="22">
        <f t="shared" si="26"/>
        <v>6233.5198709999995</v>
      </c>
      <c r="J106" s="23">
        <f t="shared" si="27"/>
        <v>6576.363463904999</v>
      </c>
      <c r="L106" s="3">
        <f t="shared" si="28"/>
        <v>6890.056001133267</v>
      </c>
      <c r="N106" s="24">
        <f t="shared" si="29"/>
        <v>7264.875047594917</v>
      </c>
      <c r="O106" s="3">
        <f t="shared" si="30"/>
        <v>7264.875047594917</v>
      </c>
      <c r="Q106" s="4">
        <f t="shared" si="31"/>
        <v>7644.101525079373</v>
      </c>
    </row>
    <row r="107" spans="1:14" ht="12.75">
      <c r="A107" s="5" t="s">
        <v>98</v>
      </c>
      <c r="D107" s="20"/>
      <c r="E107" s="20"/>
      <c r="G107" s="21" t="s">
        <v>27</v>
      </c>
      <c r="H107" s="22"/>
      <c r="J107" s="23"/>
      <c r="L107" s="3"/>
      <c r="N107" s="24"/>
    </row>
    <row r="108" spans="1:17" ht="12.75">
      <c r="A108" s="5" t="s">
        <v>99</v>
      </c>
      <c r="D108" s="20">
        <v>4955.94</v>
      </c>
      <c r="E108" s="20">
        <f aca="true" t="shared" si="32" ref="E108:E113">+D108*($E$8+1)</f>
        <v>5188.373586</v>
      </c>
      <c r="F108" s="21">
        <f aca="true" t="shared" si="33" ref="F108:F113">+E108*1.025</f>
        <v>5318.082925649999</v>
      </c>
      <c r="G108" s="21">
        <v>5318.08</v>
      </c>
      <c r="H108" s="22">
        <f aca="true" t="shared" si="34" ref="H108:H113">+G108*1.0167</f>
        <v>5406.891936</v>
      </c>
      <c r="J108" s="23">
        <f aca="true" t="shared" si="35" ref="J108:J113">+H108*1.055</f>
        <v>5704.270992479999</v>
      </c>
      <c r="L108" s="3">
        <f aca="true" t="shared" si="36" ref="L108:L113">+J108*(1+$L$8)</f>
        <v>5976.364718821295</v>
      </c>
      <c r="N108" s="24">
        <f aca="true" t="shared" si="37" ref="N108:N113">+L108*(1+$N$8)</f>
        <v>6301.478959525174</v>
      </c>
      <c r="O108" s="3">
        <f aca="true" t="shared" si="38" ref="O108:O113">+N108</f>
        <v>6301.478959525174</v>
      </c>
      <c r="Q108" s="4">
        <f aca="true" t="shared" si="39" ref="Q108:Q113">+O108*(1+$Q$8)</f>
        <v>6630.416161212388</v>
      </c>
    </row>
    <row r="109" spans="1:17" ht="12.75">
      <c r="A109" s="5" t="s">
        <v>100</v>
      </c>
      <c r="D109" s="20">
        <v>5713.18</v>
      </c>
      <c r="E109" s="20">
        <f t="shared" si="32"/>
        <v>5981.128142</v>
      </c>
      <c r="F109" s="21">
        <f t="shared" si="33"/>
        <v>6130.656345549999</v>
      </c>
      <c r="G109" s="21">
        <v>6130.66</v>
      </c>
      <c r="H109" s="22">
        <f t="shared" si="34"/>
        <v>6233.042022</v>
      </c>
      <c r="J109" s="23">
        <f t="shared" si="35"/>
        <v>6575.859333209999</v>
      </c>
      <c r="L109" s="3">
        <f t="shared" si="36"/>
        <v>6889.527823404116</v>
      </c>
      <c r="N109" s="24">
        <f t="shared" si="37"/>
        <v>7264.3181369973</v>
      </c>
      <c r="O109" s="3">
        <f t="shared" si="38"/>
        <v>7264.3181369973</v>
      </c>
      <c r="Q109" s="4">
        <f t="shared" si="39"/>
        <v>7643.515543748559</v>
      </c>
    </row>
    <row r="110" spans="1:17" ht="12.75">
      <c r="A110" s="5" t="s">
        <v>101</v>
      </c>
      <c r="D110" s="20">
        <v>7009</v>
      </c>
      <c r="E110" s="20">
        <f t="shared" si="32"/>
        <v>7337.7221</v>
      </c>
      <c r="F110" s="21">
        <f t="shared" si="33"/>
        <v>7521.1651525</v>
      </c>
      <c r="G110" s="21">
        <v>7521.17</v>
      </c>
      <c r="H110" s="22">
        <f t="shared" si="34"/>
        <v>7646.773539</v>
      </c>
      <c r="J110" s="23">
        <f t="shared" si="35"/>
        <v>8067.346083644999</v>
      </c>
      <c r="L110" s="3">
        <f t="shared" si="36"/>
        <v>8452.158491834867</v>
      </c>
      <c r="N110" s="24">
        <f t="shared" si="37"/>
        <v>8911.955913790684</v>
      </c>
      <c r="O110" s="3">
        <f t="shared" si="38"/>
        <v>8911.955913790684</v>
      </c>
      <c r="Q110" s="4">
        <f t="shared" si="39"/>
        <v>9377.160012490558</v>
      </c>
    </row>
    <row r="111" spans="1:17" ht="12.75">
      <c r="A111" s="5" t="s">
        <v>102</v>
      </c>
      <c r="D111" s="20">
        <v>7866.45</v>
      </c>
      <c r="E111" s="20">
        <f t="shared" si="32"/>
        <v>8235.386504999999</v>
      </c>
      <c r="F111" s="21">
        <f t="shared" si="33"/>
        <v>8441.271167624998</v>
      </c>
      <c r="G111" s="21">
        <v>8441.27</v>
      </c>
      <c r="H111" s="22">
        <f t="shared" si="34"/>
        <v>8582.239209</v>
      </c>
      <c r="J111" s="23">
        <f t="shared" si="35"/>
        <v>9054.262365494998</v>
      </c>
      <c r="L111" s="3">
        <f t="shared" si="36"/>
        <v>9486.15068032911</v>
      </c>
      <c r="N111" s="24">
        <f t="shared" si="37"/>
        <v>10002.197277339013</v>
      </c>
      <c r="O111" s="3">
        <f t="shared" si="38"/>
        <v>10002.197277339013</v>
      </c>
      <c r="Q111" s="4">
        <f t="shared" si="39"/>
        <v>10524.311975216111</v>
      </c>
    </row>
    <row r="112" spans="1:17" ht="12.75">
      <c r="A112" s="5" t="s">
        <v>103</v>
      </c>
      <c r="D112" s="20">
        <v>5713.18</v>
      </c>
      <c r="E112" s="20">
        <f t="shared" si="32"/>
        <v>5981.128142</v>
      </c>
      <c r="F112" s="21">
        <f t="shared" si="33"/>
        <v>6130.656345549999</v>
      </c>
      <c r="G112" s="21">
        <v>6130.66</v>
      </c>
      <c r="H112" s="22">
        <f t="shared" si="34"/>
        <v>6233.042022</v>
      </c>
      <c r="J112" s="23">
        <f t="shared" si="35"/>
        <v>6575.859333209999</v>
      </c>
      <c r="L112" s="3">
        <f t="shared" si="36"/>
        <v>6889.527823404116</v>
      </c>
      <c r="N112" s="24">
        <f t="shared" si="37"/>
        <v>7264.3181369973</v>
      </c>
      <c r="O112" s="3">
        <f t="shared" si="38"/>
        <v>7264.3181369973</v>
      </c>
      <c r="Q112" s="4">
        <f t="shared" si="39"/>
        <v>7643.515543748559</v>
      </c>
    </row>
    <row r="113" spans="1:17" ht="12.75">
      <c r="A113" s="5" t="s">
        <v>104</v>
      </c>
      <c r="D113" s="20">
        <v>7009</v>
      </c>
      <c r="E113" s="20">
        <f t="shared" si="32"/>
        <v>7337.7221</v>
      </c>
      <c r="F113" s="21">
        <f t="shared" si="33"/>
        <v>7521.1651525</v>
      </c>
      <c r="G113" s="21">
        <v>7521.17</v>
      </c>
      <c r="H113" s="22">
        <f t="shared" si="34"/>
        <v>7646.773539</v>
      </c>
      <c r="J113" s="23">
        <f t="shared" si="35"/>
        <v>8067.346083644999</v>
      </c>
      <c r="L113" s="3">
        <f t="shared" si="36"/>
        <v>8452.158491834867</v>
      </c>
      <c r="N113" s="24">
        <f t="shared" si="37"/>
        <v>8911.955913790684</v>
      </c>
      <c r="O113" s="3">
        <f t="shared" si="38"/>
        <v>8911.955913790684</v>
      </c>
      <c r="Q113" s="4">
        <f t="shared" si="39"/>
        <v>9377.160012490558</v>
      </c>
    </row>
    <row r="114" spans="1:14" ht="12.75">
      <c r="A114" s="5"/>
      <c r="D114" s="20"/>
      <c r="G114" s="21"/>
      <c r="H114" s="19"/>
      <c r="N114" s="24"/>
    </row>
    <row r="115" spans="4:14" ht="12.75">
      <c r="D115" s="20"/>
      <c r="G115" s="21"/>
      <c r="H115" s="19"/>
      <c r="N115" s="24"/>
    </row>
    <row r="116" spans="7:14" ht="12.75">
      <c r="G116" s="21"/>
      <c r="H116" s="19"/>
      <c r="N116" s="24"/>
    </row>
    <row r="117" spans="7:14" ht="12.75">
      <c r="G117" s="21"/>
      <c r="H117" s="19"/>
      <c r="N117" s="24"/>
    </row>
    <row r="118" spans="7:14" ht="12.75">
      <c r="G118" s="21"/>
      <c r="H118" s="19"/>
      <c r="N118" s="24"/>
    </row>
    <row r="119" spans="7:14" ht="12.75">
      <c r="G119" s="21"/>
      <c r="H119" s="19"/>
      <c r="N119" s="24"/>
    </row>
    <row r="120" spans="7:14" ht="12.75">
      <c r="G120" s="21"/>
      <c r="H120" s="19"/>
      <c r="N120" s="24"/>
    </row>
    <row r="121" spans="7:14" ht="12.75">
      <c r="G121" s="21"/>
      <c r="H121" s="19"/>
      <c r="N121" s="24"/>
    </row>
    <row r="122" spans="7:14" ht="12.75">
      <c r="G122" s="21"/>
      <c r="H122" s="19"/>
      <c r="N122" s="24"/>
    </row>
    <row r="123" spans="7:14" ht="12.75">
      <c r="G123" s="21"/>
      <c r="H123" s="19"/>
      <c r="N123" s="24"/>
    </row>
    <row r="124" spans="7:14" ht="12.75">
      <c r="G124" s="21"/>
      <c r="H124" s="19"/>
      <c r="N124" s="24"/>
    </row>
    <row r="125" spans="7:14" ht="12.75">
      <c r="G125" s="21"/>
      <c r="H125" s="19"/>
      <c r="N125" s="24"/>
    </row>
    <row r="126" spans="7:14" ht="12.75">
      <c r="G126" s="21"/>
      <c r="H126" s="19"/>
      <c r="N126" s="24"/>
    </row>
    <row r="127" spans="7:14" ht="12.75">
      <c r="G127" s="21"/>
      <c r="H127" s="19"/>
      <c r="N127" s="24"/>
    </row>
    <row r="128" spans="7:14" ht="12.75">
      <c r="G128" s="21"/>
      <c r="H128" s="19"/>
      <c r="N128" s="24"/>
    </row>
    <row r="129" spans="7:14" ht="12.75">
      <c r="G129" s="21"/>
      <c r="H129" s="19"/>
      <c r="N129" s="24"/>
    </row>
    <row r="130" spans="7:14" ht="12.75">
      <c r="G130" s="21"/>
      <c r="H130" s="19"/>
      <c r="N130" s="24"/>
    </row>
    <row r="131" spans="7:14" ht="12.75">
      <c r="G131" s="21"/>
      <c r="H131" s="19"/>
      <c r="N131" s="24"/>
    </row>
    <row r="132" spans="7:14" ht="12.75">
      <c r="G132" s="21"/>
      <c r="H132" s="19"/>
      <c r="N132" s="24"/>
    </row>
    <row r="133" spans="7:14" ht="12.75">
      <c r="G133" s="21"/>
      <c r="H133" s="19"/>
      <c r="N133" s="24"/>
    </row>
    <row r="134" spans="7:14" ht="12.75">
      <c r="G134" s="21"/>
      <c r="H134" s="19"/>
      <c r="N134" s="24"/>
    </row>
    <row r="135" spans="7:14" ht="12.75">
      <c r="G135" s="21"/>
      <c r="H135" s="19"/>
      <c r="N135" s="24"/>
    </row>
    <row r="136" spans="7:14" ht="12.75">
      <c r="G136" s="21"/>
      <c r="H136" s="19"/>
      <c r="N136" s="24"/>
    </row>
    <row r="137" spans="7:14" ht="12.75">
      <c r="G137" s="21"/>
      <c r="H137" s="19"/>
      <c r="N137" s="24"/>
    </row>
    <row r="138" spans="7:14" ht="12.75">
      <c r="G138" s="21"/>
      <c r="H138" s="19"/>
      <c r="N138" s="24"/>
    </row>
    <row r="139" spans="7:14" ht="12.75">
      <c r="G139" s="21"/>
      <c r="H139" s="19"/>
      <c r="N139" s="24"/>
    </row>
    <row r="140" spans="7:14" ht="12.75">
      <c r="G140" s="21"/>
      <c r="H140" s="19"/>
      <c r="N140" s="24"/>
    </row>
    <row r="141" spans="7:14" ht="12.75">
      <c r="G141" s="21"/>
      <c r="H141" s="19"/>
      <c r="N141" s="24"/>
    </row>
    <row r="142" spans="7:14" ht="12.75">
      <c r="G142" s="21"/>
      <c r="H142" s="19"/>
      <c r="N142" s="24"/>
    </row>
    <row r="143" spans="7:14" ht="12.75">
      <c r="G143" s="21"/>
      <c r="H143" s="19"/>
      <c r="N143" s="24"/>
    </row>
    <row r="144" spans="8:14" ht="12.75">
      <c r="H144" s="19"/>
      <c r="N144" s="24"/>
    </row>
    <row r="145" spans="8:14" ht="12.75">
      <c r="H145" s="19"/>
      <c r="N145" s="24"/>
    </row>
    <row r="146" spans="8:14" ht="12.75">
      <c r="H146" s="19"/>
      <c r="N146" s="24"/>
    </row>
    <row r="147" spans="8:14" ht="12.75">
      <c r="H147" s="19"/>
      <c r="N147" s="24"/>
    </row>
    <row r="148" spans="8:14" ht="12.75">
      <c r="H148" s="19"/>
      <c r="N148" s="24"/>
    </row>
    <row r="149" spans="8:14" ht="12.75">
      <c r="H149" s="19"/>
      <c r="N149" s="24"/>
    </row>
    <row r="150" spans="8:14" ht="12.75">
      <c r="H150" s="19"/>
      <c r="N150" s="24"/>
    </row>
    <row r="151" spans="8:14" ht="12.75">
      <c r="H151" s="19"/>
      <c r="N151" s="24"/>
    </row>
    <row r="152" spans="8:14" ht="12.75">
      <c r="H152" s="19"/>
      <c r="N152" s="24"/>
    </row>
    <row r="153" spans="8:14" ht="12.75">
      <c r="H153" s="19"/>
      <c r="N153" s="24"/>
    </row>
    <row r="154" spans="8:14" ht="12.75">
      <c r="H154" s="19"/>
      <c r="N154" s="24"/>
    </row>
    <row r="155" spans="8:14" ht="12.75">
      <c r="H155" s="19"/>
      <c r="N155" s="24"/>
    </row>
    <row r="156" spans="8:14" ht="12.75">
      <c r="H156" s="19"/>
      <c r="N156" s="24"/>
    </row>
    <row r="157" spans="8:14" ht="12.75">
      <c r="H157" s="19"/>
      <c r="N157" s="24"/>
    </row>
    <row r="158" spans="8:14" ht="12.75">
      <c r="H158" s="19"/>
      <c r="N158" s="24"/>
    </row>
    <row r="159" spans="8:14" ht="12.75">
      <c r="H159" s="19"/>
      <c r="N159" s="24"/>
    </row>
    <row r="160" spans="8:14" ht="12.75">
      <c r="H160" s="19"/>
      <c r="N160" s="24"/>
    </row>
    <row r="161" spans="8:14" ht="12.75">
      <c r="H161" s="19"/>
      <c r="N161" s="24"/>
    </row>
    <row r="162" spans="8:14" ht="12.75">
      <c r="H162" s="19"/>
      <c r="N162" s="24"/>
    </row>
    <row r="163" spans="8:14" ht="12.75">
      <c r="H163" s="19"/>
      <c r="N163" s="24"/>
    </row>
    <row r="164" spans="8:14" ht="12.75">
      <c r="H164" s="19"/>
      <c r="N164" s="24"/>
    </row>
    <row r="165" spans="8:14" ht="12.75">
      <c r="H165" s="19"/>
      <c r="N165" s="24"/>
    </row>
    <row r="166" spans="8:14" ht="12.75">
      <c r="H166" s="19"/>
      <c r="N166" s="24"/>
    </row>
    <row r="167" spans="8:14" ht="12.75">
      <c r="H167" s="19"/>
      <c r="N167" s="24"/>
    </row>
    <row r="168" spans="8:14" ht="12.75">
      <c r="H168" s="19"/>
      <c r="N168" s="24"/>
    </row>
    <row r="169" spans="8:14" ht="12.75">
      <c r="H169" s="19"/>
      <c r="N169" s="24"/>
    </row>
    <row r="170" spans="8:14" ht="12.75">
      <c r="H170" s="19"/>
      <c r="N170" s="24"/>
    </row>
    <row r="171" spans="8:14" ht="12.75">
      <c r="H171" s="19"/>
      <c r="N171" s="24"/>
    </row>
    <row r="172" spans="8:14" ht="12.75">
      <c r="H172" s="19"/>
      <c r="N172" s="24"/>
    </row>
    <row r="173" spans="8:14" ht="12.75">
      <c r="H173" s="19"/>
      <c r="N173" s="24"/>
    </row>
    <row r="174" spans="8:14" ht="12.75">
      <c r="H174" s="19"/>
      <c r="N174" s="24"/>
    </row>
    <row r="175" spans="8:14" ht="12.75">
      <c r="H175" s="19"/>
      <c r="N175" s="24"/>
    </row>
    <row r="176" spans="8:14" ht="12.75">
      <c r="H176" s="19"/>
      <c r="N176" s="24"/>
    </row>
    <row r="177" spans="8:14" ht="12.75">
      <c r="H177" s="19"/>
      <c r="N177" s="24"/>
    </row>
    <row r="178" spans="8:14" ht="12.75">
      <c r="H178" s="19"/>
      <c r="N178" s="24"/>
    </row>
    <row r="179" spans="8:14" ht="12.75">
      <c r="H179" s="19"/>
      <c r="N179" s="24"/>
    </row>
    <row r="180" spans="8:14" ht="12.75">
      <c r="H180" s="19"/>
      <c r="N180" s="24"/>
    </row>
    <row r="181" spans="8:14" ht="12.75">
      <c r="H181" s="19"/>
      <c r="N181" s="24"/>
    </row>
    <row r="182" spans="8:14" ht="12.75">
      <c r="H182" s="19"/>
      <c r="N182" s="24"/>
    </row>
    <row r="183" spans="8:14" ht="12.75">
      <c r="H183" s="19"/>
      <c r="N183" s="24"/>
    </row>
    <row r="184" spans="8:14" ht="12.75">
      <c r="H184" s="19"/>
      <c r="N184" s="24"/>
    </row>
    <row r="185" spans="8:14" ht="12.75">
      <c r="H185" s="19"/>
      <c r="N185" s="24"/>
    </row>
    <row r="186" spans="8:14" ht="12.75">
      <c r="H186" s="19"/>
      <c r="N186" s="24"/>
    </row>
    <row r="187" spans="8:14" ht="12.75">
      <c r="H187" s="19"/>
      <c r="N187" s="24"/>
    </row>
    <row r="188" spans="8:14" ht="12.75">
      <c r="H188" s="19"/>
      <c r="N188" s="24"/>
    </row>
    <row r="189" spans="8:14" ht="12.75">
      <c r="H189" s="19"/>
      <c r="N189" s="24"/>
    </row>
    <row r="190" spans="8:14" ht="12.75">
      <c r="H190" s="19"/>
      <c r="N190" s="24"/>
    </row>
    <row r="191" spans="8:14" ht="12.75">
      <c r="H191" s="19"/>
      <c r="N191" s="24"/>
    </row>
    <row r="192" spans="8:14" ht="12.75">
      <c r="H192" s="19"/>
      <c r="N192" s="24"/>
    </row>
    <row r="193" spans="8:14" ht="12.75">
      <c r="H193" s="19"/>
      <c r="N193" s="24"/>
    </row>
    <row r="194" spans="8:14" ht="12.75">
      <c r="H194" s="19"/>
      <c r="N194" s="24"/>
    </row>
    <row r="195" spans="8:14" ht="12.75">
      <c r="H195" s="19"/>
      <c r="N195" s="24"/>
    </row>
    <row r="196" spans="8:14" ht="12.75">
      <c r="H196" s="19"/>
      <c r="N196" s="24"/>
    </row>
    <row r="197" spans="8:14" ht="12.75">
      <c r="H197" s="19"/>
      <c r="N197" s="24"/>
    </row>
    <row r="198" spans="8:14" ht="12.75">
      <c r="H198" s="19"/>
      <c r="N198" s="24"/>
    </row>
    <row r="199" spans="8:14" ht="12.75">
      <c r="H199" s="19"/>
      <c r="N199" s="24"/>
    </row>
    <row r="200" spans="8:14" ht="12.75">
      <c r="H200" s="19"/>
      <c r="N200" s="24"/>
    </row>
    <row r="201" spans="8:14" ht="12.75">
      <c r="H201" s="19"/>
      <c r="N201" s="24"/>
    </row>
    <row r="202" spans="8:14" ht="12.75">
      <c r="H202" s="19"/>
      <c r="N202" s="24"/>
    </row>
    <row r="203" spans="8:14" ht="12.75">
      <c r="H203" s="19"/>
      <c r="N203" s="24"/>
    </row>
    <row r="204" spans="8:14" ht="12.75">
      <c r="H204" s="19"/>
      <c r="N204" s="24"/>
    </row>
    <row r="205" spans="8:14" ht="12.75">
      <c r="H205" s="19"/>
      <c r="N205" s="24"/>
    </row>
    <row r="206" spans="8:14" ht="12.75">
      <c r="H206" s="19"/>
      <c r="N206" s="24"/>
    </row>
    <row r="207" spans="8:14" ht="12.75">
      <c r="H207" s="19"/>
      <c r="N207" s="24"/>
    </row>
    <row r="208" spans="8:14" ht="12.75">
      <c r="H208" s="19"/>
      <c r="N208" s="24"/>
    </row>
    <row r="209" spans="8:14" ht="12.75">
      <c r="H209" s="19"/>
      <c r="N209" s="24"/>
    </row>
    <row r="210" spans="8:14" ht="12.75">
      <c r="H210" s="19"/>
      <c r="N210" s="24"/>
    </row>
    <row r="211" spans="8:14" ht="12.75">
      <c r="H211" s="19"/>
      <c r="N211" s="24"/>
    </row>
    <row r="212" spans="8:14" ht="12.75">
      <c r="H212" s="19"/>
      <c r="N212" s="24"/>
    </row>
    <row r="213" spans="8:14" ht="12.75">
      <c r="H213" s="19"/>
      <c r="N213" s="24"/>
    </row>
    <row r="214" spans="8:14" ht="12.75">
      <c r="H214" s="19"/>
      <c r="N214" s="24"/>
    </row>
    <row r="215" spans="8:14" ht="12.75">
      <c r="H215" s="19"/>
      <c r="N215" s="24"/>
    </row>
    <row r="216" spans="8:14" ht="12.75">
      <c r="H216" s="19"/>
      <c r="N216" s="24"/>
    </row>
    <row r="217" spans="8:14" ht="12.75">
      <c r="H217" s="19"/>
      <c r="N217" s="24"/>
    </row>
    <row r="218" spans="8:14" ht="12.75">
      <c r="H218" s="19"/>
      <c r="N218" s="24"/>
    </row>
    <row r="219" spans="8:14" ht="12.75">
      <c r="H219" s="19"/>
      <c r="N219" s="24"/>
    </row>
    <row r="220" spans="8:14" ht="12.75">
      <c r="H220" s="19"/>
      <c r="N220" s="24"/>
    </row>
    <row r="221" spans="8:14" ht="12.75">
      <c r="H221" s="19"/>
      <c r="N221" s="24"/>
    </row>
    <row r="222" spans="8:14" ht="12.75">
      <c r="H222" s="19"/>
      <c r="N222" s="24"/>
    </row>
    <row r="223" spans="8:14" ht="12.75">
      <c r="H223" s="19"/>
      <c r="N223" s="24"/>
    </row>
    <row r="224" spans="8:14" ht="12.75">
      <c r="H224" s="19"/>
      <c r="N224" s="24"/>
    </row>
    <row r="225" spans="8:14" ht="12.75">
      <c r="H225" s="19"/>
      <c r="N225" s="24"/>
    </row>
    <row r="226" spans="8:14" ht="12.75">
      <c r="H226" s="19"/>
      <c r="N226" s="24"/>
    </row>
    <row r="227" spans="8:14" ht="12.75">
      <c r="H227" s="19"/>
      <c r="N227" s="24"/>
    </row>
    <row r="228" spans="8:14" ht="12.75">
      <c r="H228" s="19"/>
      <c r="N228" s="24"/>
    </row>
    <row r="229" spans="1:14" ht="12.75">
      <c r="A229" s="5"/>
      <c r="D229" s="20"/>
      <c r="H229" s="19"/>
      <c r="N229" s="24"/>
    </row>
    <row r="230" spans="4:14" ht="12.75">
      <c r="D230" s="20"/>
      <c r="H230" s="19"/>
      <c r="N230" s="24"/>
    </row>
    <row r="231" spans="4:14" ht="12.75">
      <c r="D231" s="20"/>
      <c r="H231" s="19"/>
      <c r="N231" s="24"/>
    </row>
    <row r="232" spans="4:14" ht="12.75">
      <c r="D232" s="20"/>
      <c r="H232" s="19"/>
      <c r="N232" s="24"/>
    </row>
    <row r="233" spans="4:14" ht="12.75">
      <c r="D233" s="20"/>
      <c r="H233" s="19"/>
      <c r="N233" s="24"/>
    </row>
    <row r="234" spans="4:14" ht="12.75">
      <c r="D234" s="20"/>
      <c r="H234" s="19"/>
      <c r="N234" s="24"/>
    </row>
    <row r="235" spans="4:14" ht="12.75">
      <c r="D235" s="20"/>
      <c r="H235" s="19"/>
      <c r="N235" s="24"/>
    </row>
    <row r="236" spans="4:14" ht="12.75">
      <c r="D236" s="20"/>
      <c r="H236" s="19"/>
      <c r="N236" s="24"/>
    </row>
    <row r="237" spans="4:14" ht="12.75">
      <c r="D237" s="20"/>
      <c r="H237" s="19"/>
      <c r="N237" s="24"/>
    </row>
    <row r="238" spans="4:14" ht="12.75">
      <c r="D238" s="20"/>
      <c r="H238" s="19"/>
      <c r="N238" s="24"/>
    </row>
    <row r="239" spans="4:14" ht="12.75">
      <c r="D239" s="20"/>
      <c r="H239" s="19"/>
      <c r="N239" s="24"/>
    </row>
    <row r="240" spans="4:14" ht="12.75">
      <c r="D240" s="20"/>
      <c r="H240" s="19"/>
      <c r="N240" s="24"/>
    </row>
    <row r="241" spans="4:14" ht="12.75">
      <c r="D241" s="20"/>
      <c r="H241" s="19"/>
      <c r="N241" s="24"/>
    </row>
  </sheetData>
  <printOptions/>
  <pageMargins left="0.7875" right="0.19652777777777777" top="0.9840277777777777" bottom="0.9840277777777777" header="0.5118055555555555" footer="0.5118055555555555"/>
  <pageSetup horizontalDpi="300" verticalDpi="300" orientation="portrait" paperSize="9"/>
  <rowBreaks count="2" manualBreakCount="2">
    <brk id="56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laudometalurgico</dc:title>
  <dc:subject>categorias</dc:subject>
  <dc:creator>Flavio Perez</dc:creator>
  <cp:keywords>FEPPP</cp:keywords>
  <dc:description/>
  <cp:lastModifiedBy>..</cp:lastModifiedBy>
  <cp:lastPrinted>2006-10-04T16:34:19Z</cp:lastPrinted>
  <dcterms:created xsi:type="dcterms:W3CDTF">2003-07-05T19:36:01Z</dcterms:created>
  <dcterms:modified xsi:type="dcterms:W3CDTF">2007-01-15T14:24:53Z</dcterms:modified>
  <cp:category/>
  <cp:version/>
  <cp:contentType/>
  <cp:contentStatus/>
  <cp:revision>1</cp:revision>
</cp:coreProperties>
</file>